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600" windowHeight="11760" tabRatio="411" firstSheet="1" activeTab="7"/>
  </bookViews>
  <sheets>
    <sheet name="2015-16" sheetId="2" r:id="rId1"/>
    <sheet name="2016-17" sheetId="3" r:id="rId2"/>
    <sheet name="2017-18" sheetId="4" r:id="rId3"/>
    <sheet name="2018-19" sheetId="5" r:id="rId4"/>
    <sheet name="2019-20" sheetId="10" r:id="rId5"/>
    <sheet name="2020-21" sheetId="11" r:id="rId6"/>
    <sheet name="2021-22" sheetId="13" r:id="rId7"/>
    <sheet name="2022-23" sheetId="15" r:id="rId8"/>
    <sheet name="All Years" sheetId="7" r:id="rId9"/>
    <sheet name="Sheet" sheetId="12" r:id="rId10"/>
    <sheet name="Sheet1" sheetId="14" r:id="rId11"/>
  </sheets>
  <definedNames>
    <definedName name="_xlnm._FilterDatabase" localSheetId="7" hidden="1">'2022-23'!$A$2:$J$30</definedName>
  </definedNames>
  <calcPr calcId="124519"/>
</workbook>
</file>

<file path=xl/calcChain.xml><?xml version="1.0" encoding="utf-8"?>
<calcChain xmlns="http://schemas.openxmlformats.org/spreadsheetml/2006/main">
  <c r="AY31" i="7"/>
  <c r="AZ31"/>
  <c r="BA31"/>
  <c r="BB31"/>
  <c r="BC31"/>
  <c r="BD31"/>
  <c r="BE31"/>
  <c r="BF31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J31" l="1"/>
  <c r="J21" i="15"/>
  <c r="S31" i="7"/>
  <c r="J36" i="15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10"/>
  <c r="J9"/>
  <c r="J8"/>
  <c r="J7"/>
  <c r="J6"/>
  <c r="J5"/>
  <c r="J4"/>
  <c r="J3"/>
  <c r="J34" l="1"/>
  <c r="I30"/>
  <c r="I38" s="1"/>
  <c r="H30"/>
  <c r="H38" s="1"/>
  <c r="G30"/>
  <c r="G38" s="1"/>
  <c r="F30"/>
  <c r="F38" s="1"/>
  <c r="E30"/>
  <c r="E38" s="1"/>
  <c r="D30"/>
  <c r="D38" s="1"/>
  <c r="C30"/>
  <c r="C38" s="1"/>
  <c r="BO6" i="7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5"/>
  <c r="BO4"/>
  <c r="BF36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W31"/>
  <c r="AW36" s="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Q31"/>
  <c r="AQ36" s="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H31"/>
  <c r="AH36" s="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Y31"/>
  <c r="Y36" s="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33"/>
  <c r="S36" s="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33"/>
  <c r="J36" s="1"/>
  <c r="BI9"/>
  <c r="BI28"/>
  <c r="J12" i="13"/>
  <c r="AV31" i="7"/>
  <c r="AU31"/>
  <c r="AT31"/>
  <c r="AS31"/>
  <c r="AP31"/>
  <c r="AO31"/>
  <c r="AN31"/>
  <c r="AM31"/>
  <c r="AL31"/>
  <c r="AK31"/>
  <c r="AJ31"/>
  <c r="AF31"/>
  <c r="AE31"/>
  <c r="AD31"/>
  <c r="AC31"/>
  <c r="AB31"/>
  <c r="AA31"/>
  <c r="X31"/>
  <c r="W31"/>
  <c r="V31"/>
  <c r="U31"/>
  <c r="R31"/>
  <c r="Q31"/>
  <c r="P31"/>
  <c r="O31"/>
  <c r="N31"/>
  <c r="M31"/>
  <c r="L31"/>
  <c r="I31"/>
  <c r="I33" s="1"/>
  <c r="H31"/>
  <c r="G31"/>
  <c r="F31"/>
  <c r="E31"/>
  <c r="D31"/>
  <c r="C31"/>
  <c r="BN13"/>
  <c r="BM13"/>
  <c r="BL13"/>
  <c r="BK13"/>
  <c r="BJ13"/>
  <c r="BI13"/>
  <c r="BH13"/>
  <c r="BP13" l="1"/>
  <c r="AR31"/>
  <c r="Z31"/>
  <c r="T31"/>
  <c r="BO31"/>
  <c r="J30" i="15"/>
  <c r="J38" s="1"/>
  <c r="K31" i="7"/>
  <c r="AG31"/>
  <c r="AI31" s="1"/>
  <c r="J3" i="13"/>
  <c r="C30"/>
  <c r="C39" s="1"/>
  <c r="D30" l="1"/>
  <c r="D39" s="1"/>
  <c r="J29"/>
  <c r="J28"/>
  <c r="J27"/>
  <c r="J26"/>
  <c r="J25"/>
  <c r="J24"/>
  <c r="J23"/>
  <c r="J22"/>
  <c r="J21"/>
  <c r="J20"/>
  <c r="J19"/>
  <c r="J18"/>
  <c r="J17"/>
  <c r="J16"/>
  <c r="J15"/>
  <c r="J14"/>
  <c r="J13"/>
  <c r="J11"/>
  <c r="J10"/>
  <c r="J9"/>
  <c r="J8"/>
  <c r="J7"/>
  <c r="J6"/>
  <c r="J5"/>
  <c r="J4"/>
  <c r="J34"/>
  <c r="I30"/>
  <c r="I39" s="1"/>
  <c r="J30" l="1"/>
  <c r="F30" l="1"/>
  <c r="F39" s="1"/>
  <c r="F29" i="10"/>
  <c r="R33" i="7" l="1"/>
  <c r="BN4" l="1"/>
  <c r="BN30" l="1"/>
  <c r="BN29"/>
  <c r="BN28"/>
  <c r="BN27"/>
  <c r="BN26"/>
  <c r="BN25"/>
  <c r="BN24"/>
  <c r="BN23"/>
  <c r="BN22"/>
  <c r="BN21"/>
  <c r="BN20"/>
  <c r="BN19"/>
  <c r="BN18"/>
  <c r="BN17"/>
  <c r="BN16"/>
  <c r="BN15"/>
  <c r="BN14"/>
  <c r="BN12"/>
  <c r="BN11"/>
  <c r="BN10"/>
  <c r="BN9"/>
  <c r="BN8"/>
  <c r="BN7"/>
  <c r="BN6"/>
  <c r="BN5"/>
  <c r="H30" i="13"/>
  <c r="H39" s="1"/>
  <c r="G30"/>
  <c r="G39" s="1"/>
  <c r="E30"/>
  <c r="E39" s="1"/>
  <c r="BN31" i="7" l="1"/>
  <c r="BM32"/>
  <c r="BP32" s="1"/>
  <c r="G29" i="11" l="1"/>
  <c r="G31" s="1"/>
  <c r="H29"/>
  <c r="H31" s="1"/>
  <c r="Q33" i="7"/>
  <c r="AO3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2"/>
  <c r="BM11"/>
  <c r="BM10"/>
  <c r="BM9"/>
  <c r="BM8"/>
  <c r="BM7"/>
  <c r="BM6"/>
  <c r="BM5"/>
  <c r="BM4"/>
  <c r="AU33"/>
  <c r="AF33"/>
  <c r="W33"/>
  <c r="H33"/>
  <c r="F29" i="11"/>
  <c r="F31" s="1"/>
  <c r="E29"/>
  <c r="E31" s="1"/>
  <c r="D29"/>
  <c r="D31" s="1"/>
  <c r="C29"/>
  <c r="C31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6" i="10"/>
  <c r="I7"/>
  <c r="I12"/>
  <c r="I19"/>
  <c r="I22"/>
  <c r="C29"/>
  <c r="I18"/>
  <c r="BH20" i="7"/>
  <c r="BI20"/>
  <c r="BJ20"/>
  <c r="BK20"/>
  <c r="BL20"/>
  <c r="BP20" l="1"/>
  <c r="BM31"/>
  <c r="BM33" s="1"/>
  <c r="BG31"/>
  <c r="Z33"/>
  <c r="T33"/>
  <c r="AR33"/>
  <c r="AX31"/>
  <c r="AX33" s="1"/>
  <c r="AI33"/>
  <c r="I29" i="11"/>
  <c r="I31" s="1"/>
  <c r="C28" i="5"/>
  <c r="BL30" i="7" l="1"/>
  <c r="BL29"/>
  <c r="BL28"/>
  <c r="BL27"/>
  <c r="BL26"/>
  <c r="BL25"/>
  <c r="BL24"/>
  <c r="BL23"/>
  <c r="BL22"/>
  <c r="BL21"/>
  <c r="BL19"/>
  <c r="BL18"/>
  <c r="BL17"/>
  <c r="BL16"/>
  <c r="BL15"/>
  <c r="BL14"/>
  <c r="BL12"/>
  <c r="BL11"/>
  <c r="BL10"/>
  <c r="BL9"/>
  <c r="BL8"/>
  <c r="BL7"/>
  <c r="BL6"/>
  <c r="BL5"/>
  <c r="BL4"/>
  <c r="BL31" l="1"/>
  <c r="H29" i="10"/>
  <c r="E29"/>
  <c r="D29"/>
  <c r="G29"/>
  <c r="I28"/>
  <c r="I27"/>
  <c r="I26"/>
  <c r="I25"/>
  <c r="I24"/>
  <c r="I23"/>
  <c r="I21"/>
  <c r="I20"/>
  <c r="I17"/>
  <c r="I16"/>
  <c r="I15"/>
  <c r="I14"/>
  <c r="I13"/>
  <c r="I11"/>
  <c r="I10"/>
  <c r="I9"/>
  <c r="I8"/>
  <c r="I5"/>
  <c r="I4"/>
  <c r="I3"/>
  <c r="J3" i="5"/>
  <c r="BK30" i="7"/>
  <c r="BK29"/>
  <c r="BK28"/>
  <c r="BK27"/>
  <c r="BK26"/>
  <c r="BK25"/>
  <c r="BK24"/>
  <c r="BK23"/>
  <c r="BK22"/>
  <c r="BK21"/>
  <c r="BK19"/>
  <c r="BK18"/>
  <c r="BK17"/>
  <c r="BK16"/>
  <c r="BK15"/>
  <c r="BK14"/>
  <c r="BK12"/>
  <c r="BK11"/>
  <c r="BK10"/>
  <c r="BK9"/>
  <c r="BK8"/>
  <c r="BK7"/>
  <c r="BK6"/>
  <c r="BK5"/>
  <c r="BK4"/>
  <c r="BJ30"/>
  <c r="BJ29"/>
  <c r="BJ28"/>
  <c r="BJ27"/>
  <c r="BJ26"/>
  <c r="BJ25"/>
  <c r="BJ24"/>
  <c r="BJ23"/>
  <c r="BJ22"/>
  <c r="BJ21"/>
  <c r="BJ19"/>
  <c r="BJ18"/>
  <c r="BJ17"/>
  <c r="BJ16"/>
  <c r="BJ15"/>
  <c r="BJ14"/>
  <c r="BJ12"/>
  <c r="BJ11"/>
  <c r="BJ10"/>
  <c r="BJ9"/>
  <c r="BJ8"/>
  <c r="BJ7"/>
  <c r="BJ6"/>
  <c r="BJ5"/>
  <c r="BJ4"/>
  <c r="BI30"/>
  <c r="BI29"/>
  <c r="BI27"/>
  <c r="BI26"/>
  <c r="BI25"/>
  <c r="BI24"/>
  <c r="BI23"/>
  <c r="BI22"/>
  <c r="BI21"/>
  <c r="BI19"/>
  <c r="BI18"/>
  <c r="BI17"/>
  <c r="BI16"/>
  <c r="BI15"/>
  <c r="BI14"/>
  <c r="BI12"/>
  <c r="BI11"/>
  <c r="BI10"/>
  <c r="BI8"/>
  <c r="BI7"/>
  <c r="BI6"/>
  <c r="BI5"/>
  <c r="BI4"/>
  <c r="BH30"/>
  <c r="BH29"/>
  <c r="BH28"/>
  <c r="BH27"/>
  <c r="BH26"/>
  <c r="BP26" s="1"/>
  <c r="BH25"/>
  <c r="BP25" s="1"/>
  <c r="BH24"/>
  <c r="BH23"/>
  <c r="BH22"/>
  <c r="BP22" s="1"/>
  <c r="BH21"/>
  <c r="BP21" s="1"/>
  <c r="BH19"/>
  <c r="BH18"/>
  <c r="BH17"/>
  <c r="BP17" s="1"/>
  <c r="BH16"/>
  <c r="BP16" s="1"/>
  <c r="BH15"/>
  <c r="BH14"/>
  <c r="BH12"/>
  <c r="BP12" s="1"/>
  <c r="BH11"/>
  <c r="BP11" s="1"/>
  <c r="BH10"/>
  <c r="BH9"/>
  <c r="BH8"/>
  <c r="BH7"/>
  <c r="BP7" s="1"/>
  <c r="BH6"/>
  <c r="BH5"/>
  <c r="BH4"/>
  <c r="D28" i="5"/>
  <c r="BP8" i="7" l="1"/>
  <c r="BP4"/>
  <c r="BP29"/>
  <c r="BP5"/>
  <c r="BP14"/>
  <c r="BP18"/>
  <c r="BP23"/>
  <c r="BP27"/>
  <c r="BP9"/>
  <c r="BP30"/>
  <c r="BP6"/>
  <c r="BP10"/>
  <c r="BP15"/>
  <c r="BP19"/>
  <c r="BP24"/>
  <c r="BP28"/>
  <c r="BJ31"/>
  <c r="BH31"/>
  <c r="BK31"/>
  <c r="BI31"/>
  <c r="K33"/>
  <c r="I29" i="10"/>
  <c r="I28" i="5"/>
  <c r="H3" i="4"/>
  <c r="H27" i="2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28"/>
  <c r="BP31" i="7" l="1"/>
  <c r="BP33" s="1"/>
  <c r="J27" i="5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27" i="4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7" i="3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8" i="5"/>
  <c r="E28"/>
  <c r="F28"/>
  <c r="G28"/>
  <c r="G28" i="4"/>
  <c r="D28"/>
  <c r="E28"/>
  <c r="F28"/>
  <c r="C28"/>
  <c r="G28" i="3"/>
  <c r="D28"/>
  <c r="E28"/>
  <c r="F28"/>
  <c r="C28"/>
  <c r="D28" i="2"/>
  <c r="E28"/>
  <c r="F28"/>
  <c r="C28"/>
  <c r="J28" i="5" l="1"/>
  <c r="H28" i="4"/>
  <c r="H28" i="3"/>
  <c r="H28" i="2"/>
</calcChain>
</file>

<file path=xl/sharedStrings.xml><?xml version="1.0" encoding="utf-8"?>
<sst xmlns="http://schemas.openxmlformats.org/spreadsheetml/2006/main" count="477" uniqueCount="87">
  <si>
    <t>Sl. No.</t>
  </si>
  <si>
    <t>Andhra Pradesh</t>
  </si>
  <si>
    <t>Assam</t>
  </si>
  <si>
    <t>Bihar</t>
  </si>
  <si>
    <t>Chandigarh</t>
  </si>
  <si>
    <t>Chattisgarh</t>
  </si>
  <si>
    <t>Delhi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</si>
  <si>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</si>
  <si>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</si>
  <si>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</si>
  <si>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</si>
  <si>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</si>
  <si>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</si>
  <si>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</si>
  <si>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</si>
  <si>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</si>
  <si>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Mizoram</t>
  </si>
  <si>
    <t>Odisha</t>
  </si>
  <si>
    <t>Punjab</t>
  </si>
  <si>
    <t>Puducherry</t>
  </si>
  <si>
    <t>Rajasthan</t>
  </si>
  <si>
    <t>Tamil Nadu</t>
  </si>
  <si>
    <t>Telangana</t>
  </si>
  <si>
    <t>Uttar Pradesh</t>
  </si>
  <si>
    <t>Uttarakhand</t>
  </si>
  <si>
    <t>West Bengal</t>
  </si>
  <si>
    <t>Disha</t>
  </si>
  <si>
    <t>Vikaas</t>
  </si>
  <si>
    <t>Samarth</t>
  </si>
  <si>
    <t>Gharaunda</t>
  </si>
  <si>
    <t>Disha-cum-Vikaas</t>
  </si>
  <si>
    <t>Samarth-cum-Gharaunda</t>
  </si>
  <si>
    <t>Sahyogi</t>
  </si>
  <si>
    <t>Total</t>
  </si>
  <si>
    <t>State / Schemes</t>
  </si>
  <si>
    <t>State &amp; Year wise detail of Fund Released (2015-16)</t>
  </si>
  <si>
    <t>State &amp; Year wise detail of Fund Released (2016-17)</t>
  </si>
  <si>
    <t>State &amp; Year wise detail of Fund Released (2017-18)</t>
  </si>
  <si>
    <t>Updated on</t>
  </si>
  <si>
    <t>Grand Total</t>
  </si>
  <si>
    <t>Updated till</t>
  </si>
  <si>
    <t>2015-16</t>
  </si>
  <si>
    <t>2016-17</t>
  </si>
  <si>
    <t>2017-18</t>
  </si>
  <si>
    <t>2018-19</t>
  </si>
  <si>
    <t>Sahayogi</t>
  </si>
  <si>
    <t>12.04.2019</t>
  </si>
  <si>
    <t>State &amp; Year wise detail of Fund Released (2018-19) (till 12.04.2019)</t>
  </si>
  <si>
    <t>2019-20</t>
  </si>
  <si>
    <t>Meghalaya</t>
  </si>
  <si>
    <t>State &amp; Year wise detail of Fund Released (2019-20) till 31.03.2020</t>
  </si>
  <si>
    <t>2020-21</t>
  </si>
  <si>
    <t>607 TLM KITS for Rs.5475198</t>
  </si>
  <si>
    <t>872 TLM KITS for Rs.8231288</t>
  </si>
  <si>
    <t>1490 TLM KITS for Rs.13759935</t>
  </si>
  <si>
    <t>31.03.2021</t>
  </si>
  <si>
    <t>State &amp; Year wise detail of Fund Released (2020-21) till 31.03.2021</t>
  </si>
  <si>
    <t>TLM KITS</t>
  </si>
  <si>
    <t>74 TLM KITS for Rs.702778</t>
  </si>
  <si>
    <t>63 TLM KITS for Rs.593847</t>
  </si>
  <si>
    <t>71 TLM KITS for Rs.671559</t>
  </si>
  <si>
    <t>Add : TLM KITS</t>
  </si>
  <si>
    <t>2021-22</t>
  </si>
  <si>
    <t>As per Bank Bal</t>
  </si>
  <si>
    <t>Rs. in Crore</t>
  </si>
  <si>
    <t>Jammu &amp; Kashmir</t>
  </si>
  <si>
    <t>31.03.2022</t>
  </si>
  <si>
    <t>State &amp; Year wise detail of Fund Released (2021-22) till 31.03.2022</t>
  </si>
  <si>
    <t xml:space="preserve">23 ROs &amp; 376 Maximum BPL Benef.   out of 399 Total Benef.  </t>
  </si>
  <si>
    <t>37 ROs &amp; 1037 Maximum  BPL Benef. out 1166 Total Benef</t>
  </si>
  <si>
    <t>13 ROs &amp; 387 Maximum BPL Benef. out of 221 BPL Benef.</t>
  </si>
  <si>
    <t>24 ROs &amp;450 maximumb Benef. out of  308 BPL Benef.</t>
  </si>
  <si>
    <t>13 ROs &amp; Maximum 351 Benef. out of  320 Benef.</t>
  </si>
  <si>
    <t>30 ROs &amp; 739 Maximum  BPL Benef. out of 783 Total Benef.</t>
  </si>
  <si>
    <t>2022-23</t>
  </si>
  <si>
    <t>In A/c's</t>
  </si>
  <si>
    <t>Difference</t>
  </si>
  <si>
    <t>30.09.2022</t>
  </si>
  <si>
    <t>Schemes, State &amp; Year wise detail of Fund Released (2022-23) - (till 30.09.2022)</t>
  </si>
  <si>
    <t>State &amp; Year wise detail of Fund Released for the year 2022-23 (till 11.11.2022)</t>
  </si>
  <si>
    <t>11.11.2022</t>
  </si>
  <si>
    <t>Rs.1.86 cr. released to 28 ROs &amp; 695 Maximum  BPL Benef. out of 822 Total Benef.</t>
  </si>
  <si>
    <t xml:space="preserve">Rs.0.94 cr. released to 20 ROs &amp; 302 Maximum BPL Benef. out of 347 Total Benef.  </t>
  </si>
  <si>
    <t>Rs.3.14 cr. released to 37 ROs &amp; 1029 Maximum  BPL Benef. out 1234 Total Benef</t>
  </si>
  <si>
    <t>Rs. 1.10 cr. relesaed to 13 ROs &amp; 221 Maximum BPL Benef. out of 387 BPL Benef.</t>
  </si>
  <si>
    <t>Rs.2.15 cr. relesed to 24 ROs &amp; 308 maximumb BPL Benef. out of  450 BPL Benef.</t>
  </si>
  <si>
    <t>Rs.1.94 cr. released to 13 ROs &amp; Maximum BPL 320 Benef. out of  351 Benef.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</si>
</sst>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1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2" fillId="5" borderId="0" xfId="0" applyFont="1" applyFill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D28" sqref="D28"/>
    </sheetView>
  </sheetViews>
  <sheetFormatPr defaultRowHeight="15.75"/>
  <cols>
    <col min="1" max="1" width="9.140625" style="1"/>
    <col min="2" max="2" width="17.85546875" style="1" customWidth="1"/>
    <col min="3" max="3" width="13.7109375" style="1" customWidth="1"/>
    <col min="4" max="4" width="11.7109375" style="1" customWidth="1"/>
    <col min="5" max="5" width="14.140625" style="1" customWidth="1"/>
    <col min="6" max="6" width="11.7109375" style="1" customWidth="1"/>
    <col min="7" max="7" width="8.5703125" style="1" bestFit="1" customWidth="1"/>
    <col min="8" max="8" width="11.85546875" style="1" customWidth="1"/>
    <col min="9" max="16384" width="9.140625" style="1"/>
  </cols>
  <sheetData>
    <row r="1" spans="1:8" ht="20.25">
      <c r="A1" s="55" t="s">
        <v>35</v>
      </c>
      <c r="B1" s="55"/>
      <c r="C1" s="55"/>
      <c r="D1" s="55"/>
      <c r="E1" s="55"/>
      <c r="F1" s="55"/>
      <c r="G1" s="55"/>
      <c r="H1" s="55"/>
    </row>
    <row r="2" spans="1:8" s="3" customFormat="1">
      <c r="A2" s="2" t="s">
        <v>0</v>
      </c>
      <c r="B2" s="2" t="s">
        <v>34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32</v>
      </c>
      <c r="H2" s="2" t="s">
        <v>33</v>
      </c>
    </row>
    <row r="3" spans="1:8">
      <c r="A3" s="4">
        <v>1</v>
      </c>
      <c r="B3" s="5" t="s">
        <v>1</v>
      </c>
      <c r="C3" s="5">
        <v>465000</v>
      </c>
      <c r="D3" s="5">
        <v>390000</v>
      </c>
      <c r="E3" s="5">
        <v>0</v>
      </c>
      <c r="F3" s="12">
        <v>290000</v>
      </c>
      <c r="G3" s="5">
        <v>0</v>
      </c>
      <c r="H3" s="6">
        <f t="shared" ref="H3:H27" si="0">SUM(C3:G3)</f>
        <v>1145000</v>
      </c>
    </row>
    <row r="4" spans="1:8">
      <c r="A4" s="4">
        <v>2</v>
      </c>
      <c r="B4" s="5" t="s">
        <v>2</v>
      </c>
      <c r="C4" s="5">
        <v>155000</v>
      </c>
      <c r="D4" s="5">
        <v>0</v>
      </c>
      <c r="E4" s="5">
        <v>290000</v>
      </c>
      <c r="F4" s="5">
        <v>0</v>
      </c>
      <c r="G4" s="5">
        <v>0</v>
      </c>
      <c r="H4" s="6">
        <f t="shared" si="0"/>
        <v>445000</v>
      </c>
    </row>
    <row r="5" spans="1:8">
      <c r="A5" s="4">
        <v>3</v>
      </c>
      <c r="B5" s="5" t="s">
        <v>3</v>
      </c>
      <c r="C5" s="5">
        <v>155000</v>
      </c>
      <c r="D5" s="5">
        <v>195000</v>
      </c>
      <c r="E5" s="5">
        <v>290000</v>
      </c>
      <c r="F5" s="5">
        <v>0</v>
      </c>
      <c r="G5" s="5">
        <v>0</v>
      </c>
      <c r="H5" s="6">
        <f t="shared" si="0"/>
        <v>640000</v>
      </c>
    </row>
    <row r="6" spans="1:8">
      <c r="A6" s="4">
        <v>4</v>
      </c>
      <c r="B6" s="5" t="s">
        <v>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1:8">
      <c r="A7" s="4">
        <v>5</v>
      </c>
      <c r="B7" s="5" t="s">
        <v>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1:8">
      <c r="A8" s="4">
        <v>6</v>
      </c>
      <c r="B8" s="5" t="s">
        <v>6</v>
      </c>
      <c r="C8" s="5">
        <v>310000</v>
      </c>
      <c r="D8" s="5">
        <v>195000</v>
      </c>
      <c r="E8" s="5">
        <v>290000</v>
      </c>
      <c r="F8" s="5">
        <v>290000</v>
      </c>
      <c r="G8" s="5">
        <v>0</v>
      </c>
      <c r="H8" s="6">
        <f t="shared" si="0"/>
        <v>1085000</v>
      </c>
    </row>
    <row r="9" spans="1:8">
      <c r="A9" s="4">
        <v>7</v>
      </c>
      <c r="B9" s="5" t="s">
        <v>7</v>
      </c>
      <c r="C9" s="5">
        <v>620000</v>
      </c>
      <c r="D9" s="5">
        <v>585000</v>
      </c>
      <c r="E9" s="5">
        <v>290000</v>
      </c>
      <c r="F9" s="5">
        <v>0</v>
      </c>
      <c r="G9" s="5">
        <v>0</v>
      </c>
      <c r="H9" s="6">
        <f t="shared" si="0"/>
        <v>1495000</v>
      </c>
    </row>
    <row r="10" spans="1:8">
      <c r="A10" s="4">
        <v>8</v>
      </c>
      <c r="B10" s="5" t="s">
        <v>8</v>
      </c>
      <c r="C10" s="5">
        <v>155000</v>
      </c>
      <c r="D10" s="5">
        <v>195000</v>
      </c>
      <c r="E10" s="5">
        <v>290000</v>
      </c>
      <c r="F10" s="5">
        <v>290000</v>
      </c>
      <c r="G10" s="5">
        <v>0</v>
      </c>
      <c r="H10" s="6">
        <f t="shared" si="0"/>
        <v>930000</v>
      </c>
    </row>
    <row r="11" spans="1:8">
      <c r="A11" s="4">
        <v>9</v>
      </c>
      <c r="B11" s="5" t="s">
        <v>9</v>
      </c>
      <c r="C11" s="5">
        <v>310000</v>
      </c>
      <c r="D11" s="5">
        <v>390000</v>
      </c>
      <c r="E11" s="5">
        <v>0</v>
      </c>
      <c r="F11" s="5">
        <v>0</v>
      </c>
      <c r="G11" s="5">
        <v>0</v>
      </c>
      <c r="H11" s="6">
        <f t="shared" si="0"/>
        <v>700000</v>
      </c>
    </row>
    <row r="12" spans="1:8">
      <c r="A12" s="4">
        <v>10</v>
      </c>
      <c r="B12" s="5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1:8">
      <c r="A13" s="4">
        <v>11</v>
      </c>
      <c r="B13" s="5" t="s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1:8">
      <c r="A14" s="4">
        <v>12</v>
      </c>
      <c r="B14" s="5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1:8">
      <c r="A15" s="4">
        <v>13</v>
      </c>
      <c r="B15" s="5" t="s">
        <v>13</v>
      </c>
      <c r="C15" s="5">
        <v>775000</v>
      </c>
      <c r="D15" s="5">
        <v>585000</v>
      </c>
      <c r="E15" s="5">
        <v>0</v>
      </c>
      <c r="F15" s="5">
        <v>290000</v>
      </c>
      <c r="G15" s="5">
        <v>0</v>
      </c>
      <c r="H15" s="6">
        <f t="shared" si="0"/>
        <v>1650000</v>
      </c>
    </row>
    <row r="16" spans="1:8">
      <c r="A16" s="4">
        <v>14</v>
      </c>
      <c r="B16" s="5" t="s">
        <v>14</v>
      </c>
      <c r="C16" s="5">
        <v>155000</v>
      </c>
      <c r="D16" s="5">
        <v>195000</v>
      </c>
      <c r="E16" s="5">
        <v>290000</v>
      </c>
      <c r="F16" s="5">
        <v>0</v>
      </c>
      <c r="G16" s="5">
        <v>0</v>
      </c>
      <c r="H16" s="6">
        <f t="shared" si="0"/>
        <v>640000</v>
      </c>
    </row>
    <row r="17" spans="1:8">
      <c r="A17" s="4">
        <v>15</v>
      </c>
      <c r="B17" s="5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1:8">
      <c r="A18" s="4">
        <v>16</v>
      </c>
      <c r="B18" s="5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1:8">
      <c r="A19" s="4">
        <v>17</v>
      </c>
      <c r="B19" s="5" t="s">
        <v>17</v>
      </c>
      <c r="C19" s="5">
        <v>310000</v>
      </c>
      <c r="D19" s="5">
        <v>195000</v>
      </c>
      <c r="E19" s="5">
        <v>290000</v>
      </c>
      <c r="F19" s="5">
        <v>870000</v>
      </c>
      <c r="G19" s="5">
        <v>0</v>
      </c>
      <c r="H19" s="6">
        <f t="shared" si="0"/>
        <v>1665000</v>
      </c>
    </row>
    <row r="20" spans="1:8">
      <c r="A20" s="4">
        <v>18</v>
      </c>
      <c r="B20" s="5" t="s">
        <v>18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1:8">
      <c r="A21" s="4">
        <v>19</v>
      </c>
      <c r="B21" s="5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1:8">
      <c r="A22" s="4">
        <v>20</v>
      </c>
      <c r="B22" s="5" t="s">
        <v>20</v>
      </c>
      <c r="C22" s="5">
        <v>155000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155000</v>
      </c>
    </row>
    <row r="23" spans="1:8">
      <c r="A23" s="4">
        <v>21</v>
      </c>
      <c r="B23" s="5" t="s">
        <v>21</v>
      </c>
      <c r="C23" s="5">
        <v>0</v>
      </c>
      <c r="D23" s="5">
        <v>0</v>
      </c>
      <c r="E23" s="5">
        <v>290000</v>
      </c>
      <c r="F23" s="5">
        <v>290000</v>
      </c>
      <c r="G23" s="5">
        <v>0</v>
      </c>
      <c r="H23" s="6">
        <f t="shared" si="0"/>
        <v>580000</v>
      </c>
    </row>
    <row r="24" spans="1:8">
      <c r="A24" s="4">
        <v>22</v>
      </c>
      <c r="B24" s="5" t="s">
        <v>22</v>
      </c>
      <c r="C24" s="5">
        <v>0</v>
      </c>
      <c r="D24" s="5">
        <v>195000</v>
      </c>
      <c r="E24" s="5">
        <v>0</v>
      </c>
      <c r="F24" s="5">
        <v>290000</v>
      </c>
      <c r="G24" s="5">
        <v>0</v>
      </c>
      <c r="H24" s="6">
        <f t="shared" si="0"/>
        <v>485000</v>
      </c>
    </row>
    <row r="25" spans="1:8">
      <c r="A25" s="4">
        <v>23</v>
      </c>
      <c r="B25" s="5" t="s">
        <v>23</v>
      </c>
      <c r="C25" s="5">
        <v>1395000</v>
      </c>
      <c r="D25" s="5">
        <v>1950000</v>
      </c>
      <c r="E25" s="5">
        <v>1740000</v>
      </c>
      <c r="F25" s="5">
        <v>580000</v>
      </c>
      <c r="G25" s="5">
        <v>0</v>
      </c>
      <c r="H25" s="6">
        <f t="shared" si="0"/>
        <v>5665000</v>
      </c>
    </row>
    <row r="26" spans="1:8">
      <c r="A26" s="4">
        <v>24</v>
      </c>
      <c r="B26" s="5" t="s">
        <v>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1:8">
      <c r="A27" s="4">
        <v>25</v>
      </c>
      <c r="B27" s="5" t="s">
        <v>25</v>
      </c>
      <c r="C27" s="5">
        <v>155000</v>
      </c>
      <c r="D27" s="10">
        <v>195000</v>
      </c>
      <c r="E27" s="5">
        <v>0</v>
      </c>
      <c r="F27" s="5">
        <v>290000</v>
      </c>
      <c r="G27" s="5">
        <v>0</v>
      </c>
      <c r="H27" s="6">
        <f t="shared" si="0"/>
        <v>640000</v>
      </c>
    </row>
    <row r="28" spans="1:8" s="7" customFormat="1">
      <c r="A28" s="6"/>
      <c r="B28" s="2" t="s">
        <v>33</v>
      </c>
      <c r="C28" s="6">
        <f>SUM(C3:C27)</f>
        <v>5115000</v>
      </c>
      <c r="D28" s="6">
        <f>SUM(D3:D27)</f>
        <v>5265000</v>
      </c>
      <c r="E28" s="6">
        <f>SUM(E3:E27)</f>
        <v>4060000</v>
      </c>
      <c r="F28" s="6">
        <f t="shared" ref="F28:H28" si="1">SUM(F3:F27)</f>
        <v>3480000</v>
      </c>
      <c r="G28" s="6">
        <f t="shared" si="1"/>
        <v>0</v>
      </c>
      <c r="H28" s="6">
        <f t="shared" si="1"/>
        <v>17920000</v>
      </c>
    </row>
  </sheetData>
  <mergeCells count="1">
    <mergeCell ref="A1:H1"/>
  </mergeCells>
  <pageMargins left="0.7" right="0.7" top="0.75" bottom="0.75" header="0.3" footer="0.3"/>
  <pageSetup paperSize="9" scale="8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H6" sqref="H6"/>
    </sheetView>
  </sheetViews>
  <sheetFormatPr defaultRowHeight="15"/>
  <sheetData/>
  <pageMargins left="0.2" right="0.2" top="0.74803149606299213" bottom="0.74803149606299213" header="0.31496062992125984" footer="0.31496062992125984"/>
  <pageSetup paperSize="9" scale="3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D28" sqref="D28"/>
    </sheetView>
  </sheetViews>
  <sheetFormatPr defaultRowHeight="15.75"/>
  <cols>
    <col min="1" max="1" width="9.140625" style="1"/>
    <col min="2" max="2" width="17.85546875" style="1" customWidth="1"/>
    <col min="3" max="3" width="13.42578125" style="1" customWidth="1"/>
    <col min="4" max="4" width="13.140625" style="1" customWidth="1"/>
    <col min="5" max="5" width="13.28515625" style="1" customWidth="1"/>
    <col min="6" max="6" width="14" style="1" customWidth="1"/>
    <col min="7" max="7" width="13.42578125" style="1" customWidth="1"/>
    <col min="8" max="8" width="15.140625" style="1" customWidth="1"/>
    <col min="9" max="16384" width="9.140625" style="1"/>
  </cols>
  <sheetData>
    <row r="1" spans="1:8" ht="20.25">
      <c r="A1" s="55" t="s">
        <v>36</v>
      </c>
      <c r="B1" s="55"/>
      <c r="C1" s="55"/>
      <c r="D1" s="55"/>
      <c r="E1" s="55"/>
      <c r="F1" s="55"/>
      <c r="G1" s="55"/>
      <c r="H1" s="55"/>
    </row>
    <row r="2" spans="1:8" s="3" customFormat="1">
      <c r="A2" s="9" t="s">
        <v>0</v>
      </c>
      <c r="B2" s="2" t="s">
        <v>34</v>
      </c>
      <c r="C2" s="8" t="s">
        <v>26</v>
      </c>
      <c r="D2" s="11" t="s">
        <v>27</v>
      </c>
      <c r="E2" s="8" t="s">
        <v>28</v>
      </c>
      <c r="F2" s="11" t="s">
        <v>29</v>
      </c>
      <c r="G2" s="8" t="s">
        <v>32</v>
      </c>
      <c r="H2" s="8" t="s">
        <v>33</v>
      </c>
    </row>
    <row r="3" spans="1:8">
      <c r="A3" s="4">
        <v>1</v>
      </c>
      <c r="B3" s="5" t="s">
        <v>1</v>
      </c>
      <c r="C3" s="5">
        <v>2984462</v>
      </c>
      <c r="D3" s="5">
        <v>6700250</v>
      </c>
      <c r="E3" s="5">
        <v>1553000</v>
      </c>
      <c r="F3" s="12">
        <v>1550000</v>
      </c>
      <c r="G3" s="5">
        <v>0</v>
      </c>
      <c r="H3" s="6">
        <f>SUM(C3:G3)</f>
        <v>12787712</v>
      </c>
    </row>
    <row r="4" spans="1:8">
      <c r="A4" s="4">
        <v>2</v>
      </c>
      <c r="B4" s="5" t="s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f t="shared" ref="H4:H27" si="0">SUM(C4:G4)</f>
        <v>0</v>
      </c>
    </row>
    <row r="5" spans="1:8">
      <c r="A5" s="4">
        <v>3</v>
      </c>
      <c r="B5" s="5" t="s">
        <v>3</v>
      </c>
      <c r="C5" s="5">
        <v>362500</v>
      </c>
      <c r="D5" s="5">
        <v>2055950</v>
      </c>
      <c r="E5" s="5">
        <v>2383000</v>
      </c>
      <c r="F5" s="5">
        <v>0</v>
      </c>
      <c r="G5" s="5">
        <v>100000</v>
      </c>
      <c r="H5" s="6">
        <f t="shared" si="0"/>
        <v>4901450</v>
      </c>
    </row>
    <row r="6" spans="1:8">
      <c r="A6" s="4">
        <v>4</v>
      </c>
      <c r="B6" s="5" t="s">
        <v>4</v>
      </c>
      <c r="C6" s="5">
        <v>155000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155000</v>
      </c>
    </row>
    <row r="7" spans="1:8">
      <c r="A7" s="4">
        <v>5</v>
      </c>
      <c r="B7" s="5" t="s">
        <v>5</v>
      </c>
      <c r="C7" s="5">
        <v>155000</v>
      </c>
      <c r="D7" s="5">
        <v>322500</v>
      </c>
      <c r="E7" s="5">
        <v>605000</v>
      </c>
      <c r="F7" s="5">
        <v>0</v>
      </c>
      <c r="G7" s="5">
        <v>100000</v>
      </c>
      <c r="H7" s="6">
        <f t="shared" si="0"/>
        <v>1182500</v>
      </c>
    </row>
    <row r="8" spans="1:8">
      <c r="A8" s="4">
        <v>6</v>
      </c>
      <c r="B8" s="5" t="s">
        <v>6</v>
      </c>
      <c r="C8" s="5">
        <v>1074000</v>
      </c>
      <c r="D8" s="5">
        <v>1186900</v>
      </c>
      <c r="E8" s="5">
        <v>364000</v>
      </c>
      <c r="F8" s="5">
        <v>2490000</v>
      </c>
      <c r="G8" s="5">
        <v>100000</v>
      </c>
      <c r="H8" s="6">
        <f t="shared" si="0"/>
        <v>5214900</v>
      </c>
    </row>
    <row r="9" spans="1:8">
      <c r="A9" s="4">
        <v>7</v>
      </c>
      <c r="B9" s="5" t="s">
        <v>7</v>
      </c>
      <c r="C9" s="5">
        <v>3182000</v>
      </c>
      <c r="D9" s="5">
        <v>3756250</v>
      </c>
      <c r="E9" s="5">
        <v>1267000</v>
      </c>
      <c r="F9" s="5">
        <v>0</v>
      </c>
      <c r="G9" s="5">
        <v>100000</v>
      </c>
      <c r="H9" s="6">
        <f t="shared" si="0"/>
        <v>8305250</v>
      </c>
    </row>
    <row r="10" spans="1:8">
      <c r="A10" s="4">
        <v>8</v>
      </c>
      <c r="B10" s="5" t="s">
        <v>8</v>
      </c>
      <c r="C10" s="5">
        <v>355000</v>
      </c>
      <c r="D10" s="5">
        <v>4084950</v>
      </c>
      <c r="E10" s="5">
        <v>336000</v>
      </c>
      <c r="F10" s="5">
        <v>700000</v>
      </c>
      <c r="G10" s="5">
        <v>500000</v>
      </c>
      <c r="H10" s="6">
        <f t="shared" si="0"/>
        <v>5975950</v>
      </c>
    </row>
    <row r="11" spans="1:8">
      <c r="A11" s="4">
        <v>9</v>
      </c>
      <c r="B11" s="5" t="s">
        <v>9</v>
      </c>
      <c r="C11" s="5">
        <v>308000</v>
      </c>
      <c r="D11" s="5">
        <v>797200</v>
      </c>
      <c r="E11" s="5">
        <v>0</v>
      </c>
      <c r="F11" s="5">
        <v>0</v>
      </c>
      <c r="G11" s="5">
        <v>100000</v>
      </c>
      <c r="H11" s="6">
        <f t="shared" si="0"/>
        <v>1205200</v>
      </c>
    </row>
    <row r="12" spans="1:8">
      <c r="A12" s="4">
        <v>10</v>
      </c>
      <c r="B12" s="5" t="s">
        <v>10</v>
      </c>
      <c r="C12" s="5">
        <v>0</v>
      </c>
      <c r="D12" s="5">
        <v>195000</v>
      </c>
      <c r="E12" s="5">
        <v>290000</v>
      </c>
      <c r="F12" s="5">
        <v>0</v>
      </c>
      <c r="G12" s="5">
        <v>0</v>
      </c>
      <c r="H12" s="6">
        <f t="shared" si="0"/>
        <v>485000</v>
      </c>
    </row>
    <row r="13" spans="1:8">
      <c r="A13" s="4">
        <v>11</v>
      </c>
      <c r="B13" s="5" t="s">
        <v>11</v>
      </c>
      <c r="C13" s="5">
        <v>1527500</v>
      </c>
      <c r="D13" s="5">
        <v>232800</v>
      </c>
      <c r="E13" s="5">
        <v>794000</v>
      </c>
      <c r="F13" s="5">
        <v>0</v>
      </c>
      <c r="G13" s="5">
        <v>0</v>
      </c>
      <c r="H13" s="6">
        <f t="shared" si="0"/>
        <v>2554300</v>
      </c>
    </row>
    <row r="14" spans="1:8">
      <c r="A14" s="4">
        <v>12</v>
      </c>
      <c r="B14" s="5" t="s">
        <v>12</v>
      </c>
      <c r="C14" s="5">
        <v>155000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155000</v>
      </c>
    </row>
    <row r="15" spans="1:8">
      <c r="A15" s="4">
        <v>13</v>
      </c>
      <c r="B15" s="5" t="s">
        <v>13</v>
      </c>
      <c r="C15" s="5">
        <v>7149160</v>
      </c>
      <c r="D15" s="5">
        <v>14900906</v>
      </c>
      <c r="E15" s="5">
        <v>3302000</v>
      </c>
      <c r="F15" s="5">
        <v>12120000</v>
      </c>
      <c r="G15" s="5">
        <v>848400</v>
      </c>
      <c r="H15" s="6">
        <f t="shared" si="0"/>
        <v>38320466</v>
      </c>
    </row>
    <row r="16" spans="1:8">
      <c r="A16" s="4">
        <v>14</v>
      </c>
      <c r="B16" s="5" t="s">
        <v>14</v>
      </c>
      <c r="C16" s="5">
        <v>0</v>
      </c>
      <c r="D16" s="5">
        <v>330800</v>
      </c>
      <c r="E16" s="5">
        <v>0</v>
      </c>
      <c r="F16" s="5">
        <v>310000</v>
      </c>
      <c r="G16" s="5">
        <v>0</v>
      </c>
      <c r="H16" s="6">
        <f t="shared" si="0"/>
        <v>640800</v>
      </c>
    </row>
    <row r="17" spans="1:8">
      <c r="A17" s="4">
        <v>15</v>
      </c>
      <c r="B17" s="5" t="s">
        <v>15</v>
      </c>
      <c r="C17" s="5">
        <v>155000</v>
      </c>
      <c r="D17" s="5">
        <v>0</v>
      </c>
      <c r="E17" s="5">
        <v>290000</v>
      </c>
      <c r="F17" s="5">
        <v>290000</v>
      </c>
      <c r="G17" s="5">
        <v>0</v>
      </c>
      <c r="H17" s="6">
        <f t="shared" si="0"/>
        <v>735000</v>
      </c>
    </row>
    <row r="18" spans="1:8">
      <c r="A18" s="4">
        <v>16</v>
      </c>
      <c r="B18" s="5" t="s">
        <v>16</v>
      </c>
      <c r="C18" s="5">
        <v>155000</v>
      </c>
      <c r="D18" s="5">
        <v>195000</v>
      </c>
      <c r="E18" s="5">
        <v>290000</v>
      </c>
      <c r="F18" s="5">
        <v>0</v>
      </c>
      <c r="G18" s="5">
        <v>0</v>
      </c>
      <c r="H18" s="6">
        <f t="shared" si="0"/>
        <v>640000</v>
      </c>
    </row>
    <row r="19" spans="1:8">
      <c r="A19" s="4">
        <v>17</v>
      </c>
      <c r="B19" s="5" t="s">
        <v>17</v>
      </c>
      <c r="C19" s="5">
        <v>1863500</v>
      </c>
      <c r="D19" s="5">
        <v>4428900</v>
      </c>
      <c r="E19" s="5">
        <v>4111000</v>
      </c>
      <c r="F19" s="5">
        <v>8410000</v>
      </c>
      <c r="G19" s="5">
        <v>757600</v>
      </c>
      <c r="H19" s="6">
        <f t="shared" si="0"/>
        <v>19571000</v>
      </c>
    </row>
    <row r="20" spans="1:8">
      <c r="A20" s="4">
        <v>18</v>
      </c>
      <c r="B20" s="5" t="s">
        <v>18</v>
      </c>
      <c r="C20" s="5">
        <v>155000</v>
      </c>
      <c r="D20" s="5">
        <v>981725</v>
      </c>
      <c r="E20" s="5">
        <v>0</v>
      </c>
      <c r="F20" s="5">
        <v>0</v>
      </c>
      <c r="G20" s="5">
        <v>0</v>
      </c>
      <c r="H20" s="6">
        <f t="shared" si="0"/>
        <v>1136725</v>
      </c>
    </row>
    <row r="21" spans="1:8">
      <c r="A21" s="4">
        <v>19</v>
      </c>
      <c r="B21" s="5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1:8">
      <c r="A22" s="4">
        <v>20</v>
      </c>
      <c r="B22" s="5" t="s">
        <v>20</v>
      </c>
      <c r="C22" s="5">
        <v>1012000</v>
      </c>
      <c r="D22" s="5">
        <v>1068000</v>
      </c>
      <c r="E22" s="5">
        <v>1630000</v>
      </c>
      <c r="F22" s="5">
        <v>0</v>
      </c>
      <c r="G22" s="5">
        <v>0</v>
      </c>
      <c r="H22" s="6">
        <f t="shared" si="0"/>
        <v>3710000</v>
      </c>
    </row>
    <row r="23" spans="1:8">
      <c r="A23" s="4">
        <v>21</v>
      </c>
      <c r="B23" s="5" t="s">
        <v>21</v>
      </c>
      <c r="C23" s="5">
        <v>155000</v>
      </c>
      <c r="D23" s="5">
        <v>846000</v>
      </c>
      <c r="E23" s="5">
        <v>609000</v>
      </c>
      <c r="F23" s="5">
        <v>1230000</v>
      </c>
      <c r="G23" s="5">
        <v>100000</v>
      </c>
      <c r="H23" s="6">
        <f t="shared" si="0"/>
        <v>2940000</v>
      </c>
    </row>
    <row r="24" spans="1:8">
      <c r="A24" s="4">
        <v>22</v>
      </c>
      <c r="B24" s="5" t="s">
        <v>22</v>
      </c>
      <c r="C24" s="5">
        <v>0</v>
      </c>
      <c r="D24" s="5">
        <v>3075700</v>
      </c>
      <c r="E24" s="5">
        <v>0</v>
      </c>
      <c r="F24" s="5">
        <v>1860000</v>
      </c>
      <c r="G24" s="5">
        <v>100000</v>
      </c>
      <c r="H24" s="6">
        <f t="shared" si="0"/>
        <v>5035700</v>
      </c>
    </row>
    <row r="25" spans="1:8">
      <c r="A25" s="4">
        <v>23</v>
      </c>
      <c r="B25" s="5" t="s">
        <v>23</v>
      </c>
      <c r="C25" s="5">
        <v>7241483</v>
      </c>
      <c r="D25" s="5">
        <v>14238850</v>
      </c>
      <c r="E25" s="5">
        <v>7050479</v>
      </c>
      <c r="F25" s="5">
        <v>6390000</v>
      </c>
      <c r="G25" s="5">
        <v>1476000</v>
      </c>
      <c r="H25" s="6">
        <f t="shared" si="0"/>
        <v>36396812</v>
      </c>
    </row>
    <row r="26" spans="1:8">
      <c r="A26" s="4">
        <v>24</v>
      </c>
      <c r="B26" s="5" t="s">
        <v>24</v>
      </c>
      <c r="C26" s="5">
        <v>0</v>
      </c>
      <c r="D26" s="5">
        <v>195000</v>
      </c>
      <c r="E26" s="5">
        <v>0</v>
      </c>
      <c r="F26" s="5">
        <v>0</v>
      </c>
      <c r="G26" s="5">
        <v>0</v>
      </c>
      <c r="H26" s="6">
        <f t="shared" si="0"/>
        <v>195000</v>
      </c>
    </row>
    <row r="27" spans="1:8">
      <c r="A27" s="4">
        <v>25</v>
      </c>
      <c r="B27" s="5" t="s">
        <v>25</v>
      </c>
      <c r="C27" s="5">
        <v>3068447</v>
      </c>
      <c r="D27" s="10">
        <v>3131550</v>
      </c>
      <c r="E27" s="5">
        <v>0</v>
      </c>
      <c r="F27" s="5">
        <v>1270000</v>
      </c>
      <c r="G27" s="5">
        <v>400000</v>
      </c>
      <c r="H27" s="6">
        <f t="shared" si="0"/>
        <v>7869997</v>
      </c>
    </row>
    <row r="28" spans="1:8" s="7" customFormat="1">
      <c r="A28" s="6"/>
      <c r="B28" s="6" t="s">
        <v>33</v>
      </c>
      <c r="C28" s="6">
        <f t="shared" ref="C28:H28" si="1">SUM(C3:C27)</f>
        <v>31213052</v>
      </c>
      <c r="D28" s="6">
        <f>SUM(D3:D27)</f>
        <v>62724231</v>
      </c>
      <c r="E28" s="6">
        <f>SUM(E3:E27)</f>
        <v>24874479</v>
      </c>
      <c r="F28" s="6">
        <f t="shared" si="1"/>
        <v>36620000</v>
      </c>
      <c r="G28" s="6">
        <f t="shared" si="1"/>
        <v>4682000</v>
      </c>
      <c r="H28" s="6">
        <f t="shared" si="1"/>
        <v>160113762</v>
      </c>
    </row>
    <row r="29" spans="1:8">
      <c r="F29" s="29"/>
    </row>
  </sheetData>
  <mergeCells count="1">
    <mergeCell ref="A1:H1"/>
  </mergeCells>
  <pageMargins left="0.7" right="0.7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D28" sqref="D28"/>
    </sheetView>
  </sheetViews>
  <sheetFormatPr defaultRowHeight="15.75"/>
  <cols>
    <col min="1" max="1" width="9.140625" style="1"/>
    <col min="2" max="2" width="17.85546875" style="1" customWidth="1"/>
    <col min="3" max="3" width="11.42578125" style="1" customWidth="1"/>
    <col min="4" max="4" width="12.5703125" style="1" customWidth="1"/>
    <col min="5" max="5" width="11.7109375" style="1" customWidth="1"/>
    <col min="6" max="6" width="12.42578125" style="1" customWidth="1"/>
    <col min="7" max="7" width="11" style="1" customWidth="1"/>
    <col min="8" max="8" width="14.42578125" style="1" customWidth="1"/>
    <col min="9" max="16384" width="9.140625" style="1"/>
  </cols>
  <sheetData>
    <row r="1" spans="1:8" ht="20.25">
      <c r="A1" s="55" t="s">
        <v>37</v>
      </c>
      <c r="B1" s="55"/>
      <c r="C1" s="55"/>
      <c r="D1" s="55"/>
      <c r="E1" s="55"/>
      <c r="F1" s="55"/>
      <c r="G1" s="55"/>
      <c r="H1" s="55"/>
    </row>
    <row r="2" spans="1:8" s="3" customFormat="1">
      <c r="A2" s="9" t="s">
        <v>0</v>
      </c>
      <c r="B2" s="2" t="s">
        <v>34</v>
      </c>
      <c r="C2" s="8" t="s">
        <v>26</v>
      </c>
      <c r="D2" s="11" t="s">
        <v>27</v>
      </c>
      <c r="E2" s="8" t="s">
        <v>28</v>
      </c>
      <c r="F2" s="11" t="s">
        <v>29</v>
      </c>
      <c r="G2" s="8" t="s">
        <v>32</v>
      </c>
      <c r="H2" s="2" t="s">
        <v>33</v>
      </c>
    </row>
    <row r="3" spans="1:8">
      <c r="A3" s="4">
        <v>1</v>
      </c>
      <c r="B3" s="5" t="s">
        <v>1</v>
      </c>
      <c r="C3" s="12">
        <v>2388667</v>
      </c>
      <c r="D3" s="12">
        <v>6943550</v>
      </c>
      <c r="E3" s="12">
        <v>3599000</v>
      </c>
      <c r="F3" s="12">
        <v>2180000</v>
      </c>
      <c r="G3" s="12">
        <v>0</v>
      </c>
      <c r="H3" s="6">
        <f>SUM(C3:G3)</f>
        <v>15111217</v>
      </c>
    </row>
    <row r="4" spans="1:8">
      <c r="A4" s="4">
        <v>2</v>
      </c>
      <c r="B4" s="5" t="s">
        <v>2</v>
      </c>
      <c r="C4" s="12">
        <v>713000</v>
      </c>
      <c r="D4" s="12">
        <v>0</v>
      </c>
      <c r="E4" s="12">
        <v>0</v>
      </c>
      <c r="F4" s="12">
        <v>0</v>
      </c>
      <c r="G4" s="12">
        <v>0</v>
      </c>
      <c r="H4" s="6">
        <f t="shared" ref="H4:H27" si="0">SUM(C4:G4)</f>
        <v>713000</v>
      </c>
    </row>
    <row r="5" spans="1:8">
      <c r="A5" s="4">
        <v>3</v>
      </c>
      <c r="B5" s="5" t="s">
        <v>3</v>
      </c>
      <c r="C5" s="14">
        <v>1994500</v>
      </c>
      <c r="D5" s="14">
        <v>2113500</v>
      </c>
      <c r="E5" s="14">
        <v>3091000</v>
      </c>
      <c r="F5" s="14">
        <v>0</v>
      </c>
      <c r="G5" s="14">
        <v>1274000</v>
      </c>
      <c r="H5" s="6">
        <f t="shared" si="0"/>
        <v>8473000</v>
      </c>
    </row>
    <row r="6" spans="1:8">
      <c r="A6" s="4">
        <v>4</v>
      </c>
      <c r="B6" s="5" t="s">
        <v>4</v>
      </c>
      <c r="C6" s="12">
        <v>-155000</v>
      </c>
      <c r="D6" s="12">
        <v>0</v>
      </c>
      <c r="E6" s="12">
        <v>0</v>
      </c>
      <c r="F6" s="12">
        <v>0</v>
      </c>
      <c r="G6" s="12">
        <v>100000</v>
      </c>
      <c r="H6" s="6">
        <f t="shared" si="0"/>
        <v>-55000</v>
      </c>
    </row>
    <row r="7" spans="1:8">
      <c r="A7" s="4">
        <v>5</v>
      </c>
      <c r="B7" s="5" t="s">
        <v>5</v>
      </c>
      <c r="C7" s="14">
        <v>458933</v>
      </c>
      <c r="D7" s="14">
        <v>122950</v>
      </c>
      <c r="E7" s="14">
        <v>782000</v>
      </c>
      <c r="F7" s="14">
        <v>1110000</v>
      </c>
      <c r="G7" s="14">
        <v>276000</v>
      </c>
      <c r="H7" s="6">
        <f t="shared" si="0"/>
        <v>2749883</v>
      </c>
    </row>
    <row r="8" spans="1:8">
      <c r="A8" s="4">
        <v>6</v>
      </c>
      <c r="B8" s="5" t="s">
        <v>6</v>
      </c>
      <c r="C8" s="12">
        <v>707000</v>
      </c>
      <c r="D8" s="13">
        <v>982000</v>
      </c>
      <c r="E8" s="13">
        <v>404000</v>
      </c>
      <c r="F8" s="12">
        <v>910000</v>
      </c>
      <c r="G8" s="13">
        <v>339200</v>
      </c>
      <c r="H8" s="6">
        <f t="shared" si="0"/>
        <v>3342200</v>
      </c>
    </row>
    <row r="9" spans="1:8">
      <c r="A9" s="4">
        <v>7</v>
      </c>
      <c r="B9" s="5" t="s">
        <v>7</v>
      </c>
      <c r="C9" s="12">
        <v>1606600</v>
      </c>
      <c r="D9" s="13">
        <v>1684600</v>
      </c>
      <c r="E9" s="13">
        <v>448000</v>
      </c>
      <c r="F9" s="12">
        <v>0</v>
      </c>
      <c r="G9" s="13">
        <v>100000</v>
      </c>
      <c r="H9" s="6">
        <f t="shared" si="0"/>
        <v>3839200</v>
      </c>
    </row>
    <row r="10" spans="1:8">
      <c r="A10" s="4">
        <v>8</v>
      </c>
      <c r="B10" s="5" t="s">
        <v>8</v>
      </c>
      <c r="C10" s="12">
        <v>1059500</v>
      </c>
      <c r="D10" s="13">
        <v>1617200</v>
      </c>
      <c r="E10" s="13">
        <v>2600000</v>
      </c>
      <c r="F10" s="12">
        <v>1890000</v>
      </c>
      <c r="G10" s="13">
        <v>1018400</v>
      </c>
      <c r="H10" s="6">
        <f t="shared" si="0"/>
        <v>8185100</v>
      </c>
    </row>
    <row r="11" spans="1:8">
      <c r="A11" s="4">
        <v>9</v>
      </c>
      <c r="B11" s="5" t="s">
        <v>9</v>
      </c>
      <c r="C11" s="12">
        <v>231500</v>
      </c>
      <c r="D11" s="13">
        <v>614950</v>
      </c>
      <c r="E11" s="13">
        <v>0</v>
      </c>
      <c r="F11" s="12">
        <v>0</v>
      </c>
      <c r="G11" s="13">
        <v>230000</v>
      </c>
      <c r="H11" s="6">
        <f t="shared" si="0"/>
        <v>1076450</v>
      </c>
    </row>
    <row r="12" spans="1:8">
      <c r="A12" s="4">
        <v>10</v>
      </c>
      <c r="B12" s="5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6">
        <f t="shared" si="0"/>
        <v>0</v>
      </c>
    </row>
    <row r="13" spans="1:8">
      <c r="A13" s="4">
        <v>11</v>
      </c>
      <c r="B13" s="5" t="s">
        <v>11</v>
      </c>
      <c r="C13" s="12">
        <v>2166500</v>
      </c>
      <c r="D13" s="13">
        <v>424050</v>
      </c>
      <c r="E13" s="13">
        <v>0</v>
      </c>
      <c r="F13" s="12">
        <v>0</v>
      </c>
      <c r="G13" s="13">
        <v>0</v>
      </c>
      <c r="H13" s="6">
        <f t="shared" si="0"/>
        <v>2590550</v>
      </c>
    </row>
    <row r="14" spans="1:8">
      <c r="A14" s="4">
        <v>12</v>
      </c>
      <c r="B14" s="5" t="s">
        <v>12</v>
      </c>
      <c r="C14" s="12">
        <v>74500</v>
      </c>
      <c r="D14" s="13">
        <v>0</v>
      </c>
      <c r="E14" s="13">
        <v>0</v>
      </c>
      <c r="F14" s="12">
        <v>0</v>
      </c>
      <c r="G14" s="13">
        <v>0</v>
      </c>
      <c r="H14" s="6">
        <f t="shared" si="0"/>
        <v>74500</v>
      </c>
    </row>
    <row r="15" spans="1:8">
      <c r="A15" s="4">
        <v>13</v>
      </c>
      <c r="B15" s="5" t="s">
        <v>13</v>
      </c>
      <c r="C15" s="12">
        <v>8450814</v>
      </c>
      <c r="D15" s="13">
        <v>12709450</v>
      </c>
      <c r="E15" s="13">
        <v>2864000</v>
      </c>
      <c r="F15" s="12">
        <v>14070000</v>
      </c>
      <c r="G15" s="13">
        <v>2010800</v>
      </c>
      <c r="H15" s="6">
        <f t="shared" si="0"/>
        <v>40105064</v>
      </c>
    </row>
    <row r="16" spans="1:8">
      <c r="A16" s="4">
        <v>14</v>
      </c>
      <c r="B16" s="5" t="s">
        <v>14</v>
      </c>
      <c r="C16" s="12">
        <v>0</v>
      </c>
      <c r="D16" s="13">
        <v>304700</v>
      </c>
      <c r="E16" s="13">
        <v>273000</v>
      </c>
      <c r="F16" s="12">
        <v>480000</v>
      </c>
      <c r="G16" s="13">
        <v>0</v>
      </c>
      <c r="H16" s="6">
        <f t="shared" si="0"/>
        <v>1057700</v>
      </c>
    </row>
    <row r="17" spans="1:8">
      <c r="A17" s="4">
        <v>15</v>
      </c>
      <c r="B17" s="5" t="s">
        <v>15</v>
      </c>
      <c r="C17" s="12">
        <v>186667</v>
      </c>
      <c r="D17" s="13">
        <v>0</v>
      </c>
      <c r="E17" s="13">
        <v>175000</v>
      </c>
      <c r="F17" s="12">
        <v>0</v>
      </c>
      <c r="G17" s="13">
        <v>0</v>
      </c>
      <c r="H17" s="6">
        <f t="shared" si="0"/>
        <v>361667</v>
      </c>
    </row>
    <row r="18" spans="1:8">
      <c r="A18" s="4">
        <v>16</v>
      </c>
      <c r="B18" s="5" t="s">
        <v>16</v>
      </c>
      <c r="C18" s="12">
        <v>0</v>
      </c>
      <c r="D18" s="13">
        <v>96000</v>
      </c>
      <c r="E18" s="13">
        <v>0</v>
      </c>
      <c r="F18" s="12">
        <v>0</v>
      </c>
      <c r="G18" s="13">
        <v>0</v>
      </c>
      <c r="H18" s="6">
        <f t="shared" si="0"/>
        <v>96000</v>
      </c>
    </row>
    <row r="19" spans="1:8">
      <c r="A19" s="4">
        <v>17</v>
      </c>
      <c r="B19" s="5" t="s">
        <v>17</v>
      </c>
      <c r="C19" s="12">
        <v>2548000</v>
      </c>
      <c r="D19" s="13">
        <v>2370400</v>
      </c>
      <c r="E19" s="13">
        <v>3218000</v>
      </c>
      <c r="F19" s="12">
        <v>8610000</v>
      </c>
      <c r="G19" s="13">
        <v>1262000</v>
      </c>
      <c r="H19" s="6">
        <f t="shared" si="0"/>
        <v>18008400</v>
      </c>
    </row>
    <row r="20" spans="1:8">
      <c r="A20" s="4">
        <v>18</v>
      </c>
      <c r="B20" s="5" t="s">
        <v>18</v>
      </c>
      <c r="C20" s="12">
        <v>354000</v>
      </c>
      <c r="D20" s="13">
        <v>967000</v>
      </c>
      <c r="E20" s="13">
        <v>0</v>
      </c>
      <c r="F20" s="12">
        <v>0</v>
      </c>
      <c r="G20" s="13">
        <v>0</v>
      </c>
      <c r="H20" s="6">
        <f t="shared" si="0"/>
        <v>1321000</v>
      </c>
    </row>
    <row r="21" spans="1:8">
      <c r="A21" s="4">
        <v>19</v>
      </c>
      <c r="B21" s="5" t="s">
        <v>19</v>
      </c>
      <c r="C21" s="12">
        <v>0</v>
      </c>
      <c r="D21" s="13">
        <v>0</v>
      </c>
      <c r="E21" s="13">
        <v>0</v>
      </c>
      <c r="F21" s="12">
        <v>290000</v>
      </c>
      <c r="G21" s="13">
        <v>0</v>
      </c>
      <c r="H21" s="6">
        <f t="shared" si="0"/>
        <v>290000</v>
      </c>
    </row>
    <row r="22" spans="1:8">
      <c r="A22" s="4">
        <v>20</v>
      </c>
      <c r="B22" s="5" t="s">
        <v>20</v>
      </c>
      <c r="C22" s="12">
        <v>799500</v>
      </c>
      <c r="D22" s="13">
        <v>582000</v>
      </c>
      <c r="E22" s="13">
        <v>826000</v>
      </c>
      <c r="F22" s="12">
        <v>360000</v>
      </c>
      <c r="G22" s="13">
        <v>0</v>
      </c>
      <c r="H22" s="6">
        <f t="shared" si="0"/>
        <v>2567500</v>
      </c>
    </row>
    <row r="23" spans="1:8">
      <c r="A23" s="4">
        <v>21</v>
      </c>
      <c r="B23" s="5" t="s">
        <v>21</v>
      </c>
      <c r="C23" s="12">
        <v>150000</v>
      </c>
      <c r="D23" s="13">
        <v>1089150</v>
      </c>
      <c r="E23" s="13">
        <v>3752935</v>
      </c>
      <c r="F23" s="12">
        <v>1610000</v>
      </c>
      <c r="G23" s="13">
        <v>348400</v>
      </c>
      <c r="H23" s="6">
        <f t="shared" si="0"/>
        <v>6950485</v>
      </c>
    </row>
    <row r="24" spans="1:8">
      <c r="A24" s="4">
        <v>22</v>
      </c>
      <c r="B24" s="5" t="s">
        <v>22</v>
      </c>
      <c r="C24" s="12">
        <v>0</v>
      </c>
      <c r="D24" s="13">
        <v>2762250</v>
      </c>
      <c r="E24" s="13">
        <v>500000</v>
      </c>
      <c r="F24" s="12">
        <v>1760000</v>
      </c>
      <c r="G24" s="13">
        <v>253600</v>
      </c>
      <c r="H24" s="6">
        <f t="shared" si="0"/>
        <v>5275850</v>
      </c>
    </row>
    <row r="25" spans="1:8">
      <c r="A25" s="4">
        <v>23</v>
      </c>
      <c r="B25" s="5" t="s">
        <v>23</v>
      </c>
      <c r="C25" s="12">
        <v>6600000</v>
      </c>
      <c r="D25" s="13">
        <v>8484650</v>
      </c>
      <c r="E25" s="13">
        <v>7679000</v>
      </c>
      <c r="F25" s="12">
        <v>5900000</v>
      </c>
      <c r="G25" s="13">
        <v>2935750</v>
      </c>
      <c r="H25" s="6">
        <f t="shared" si="0"/>
        <v>31599400</v>
      </c>
    </row>
    <row r="26" spans="1:8">
      <c r="A26" s="4">
        <v>24</v>
      </c>
      <c r="B26" s="5" t="s">
        <v>24</v>
      </c>
      <c r="C26" s="12">
        <v>0</v>
      </c>
      <c r="D26" s="13">
        <v>0</v>
      </c>
      <c r="E26" s="13">
        <v>0</v>
      </c>
      <c r="F26" s="12">
        <v>351999</v>
      </c>
      <c r="G26" s="13">
        <v>0</v>
      </c>
      <c r="H26" s="6">
        <f t="shared" si="0"/>
        <v>351999</v>
      </c>
    </row>
    <row r="27" spans="1:8">
      <c r="A27" s="4">
        <v>25</v>
      </c>
      <c r="B27" s="5" t="s">
        <v>25</v>
      </c>
      <c r="C27" s="12">
        <v>3114500</v>
      </c>
      <c r="D27" s="13">
        <v>3591300</v>
      </c>
      <c r="E27" s="13">
        <v>290000</v>
      </c>
      <c r="F27" s="12">
        <v>850000</v>
      </c>
      <c r="G27" s="13">
        <v>1687600</v>
      </c>
      <c r="H27" s="6">
        <f t="shared" si="0"/>
        <v>9533400</v>
      </c>
    </row>
    <row r="28" spans="1:8" s="24" customFormat="1">
      <c r="A28" s="17"/>
      <c r="B28" s="17" t="s">
        <v>33</v>
      </c>
      <c r="C28" s="17">
        <f t="shared" ref="C28:H28" si="1">SUM(C3:C27)</f>
        <v>33449181</v>
      </c>
      <c r="D28" s="17">
        <f>SUM(D3:D27)</f>
        <v>47459700</v>
      </c>
      <c r="E28" s="17">
        <f>SUM(E3:E27)</f>
        <v>30501935</v>
      </c>
      <c r="F28" s="17">
        <f t="shared" si="1"/>
        <v>40371999</v>
      </c>
      <c r="G28" s="17">
        <f t="shared" si="1"/>
        <v>11835750</v>
      </c>
      <c r="H28" s="17">
        <f t="shared" si="1"/>
        <v>163618565</v>
      </c>
    </row>
  </sheetData>
  <mergeCells count="1">
    <mergeCell ref="A1:H1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D28" sqref="D28"/>
    </sheetView>
  </sheetViews>
  <sheetFormatPr defaultRowHeight="15.75"/>
  <cols>
    <col min="1" max="1" width="9.140625" style="15"/>
    <col min="2" max="2" width="17.85546875" style="15" customWidth="1"/>
    <col min="3" max="3" width="15.140625" style="15" customWidth="1"/>
    <col min="4" max="4" width="16.140625" style="15" customWidth="1"/>
    <col min="5" max="5" width="12.7109375" style="15" customWidth="1"/>
    <col min="6" max="6" width="13" style="15" customWidth="1"/>
    <col min="7" max="7" width="14.85546875" style="15" customWidth="1"/>
    <col min="8" max="8" width="11.42578125" style="15" customWidth="1"/>
    <col min="9" max="9" width="11.7109375" style="15" customWidth="1"/>
    <col min="10" max="10" width="13.28515625" style="15" customWidth="1"/>
    <col min="11" max="11" width="11.28515625" style="15" bestFit="1" customWidth="1"/>
    <col min="12" max="16384" width="9.140625" style="15"/>
  </cols>
  <sheetData>
    <row r="1" spans="1:10" ht="2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2" customFormat="1" ht="63">
      <c r="A2" s="21" t="s">
        <v>0</v>
      </c>
      <c r="B2" s="21" t="s">
        <v>34</v>
      </c>
      <c r="C2" s="21" t="s">
        <v>26</v>
      </c>
      <c r="D2" s="21" t="s">
        <v>27</v>
      </c>
      <c r="E2" s="21" t="s">
        <v>30</v>
      </c>
      <c r="F2" s="21" t="s">
        <v>28</v>
      </c>
      <c r="G2" s="21" t="s">
        <v>29</v>
      </c>
      <c r="H2" s="21" t="s">
        <v>31</v>
      </c>
      <c r="I2" s="21" t="s">
        <v>32</v>
      </c>
      <c r="J2" s="21" t="s">
        <v>33</v>
      </c>
    </row>
    <row r="3" spans="1:10">
      <c r="A3" s="16">
        <v>1</v>
      </c>
      <c r="B3" s="14" t="s">
        <v>1</v>
      </c>
      <c r="C3" s="12">
        <v>1020000</v>
      </c>
      <c r="D3" s="12">
        <v>1885000</v>
      </c>
      <c r="E3" s="12">
        <v>6356000</v>
      </c>
      <c r="F3" s="12">
        <v>600000</v>
      </c>
      <c r="G3" s="12">
        <v>2000000</v>
      </c>
      <c r="H3" s="12">
        <v>0</v>
      </c>
      <c r="I3" s="12">
        <v>0</v>
      </c>
      <c r="J3" s="17">
        <f>SUM(C3:I3)</f>
        <v>11861000</v>
      </c>
    </row>
    <row r="4" spans="1:10">
      <c r="A4" s="16">
        <v>2</v>
      </c>
      <c r="B4" s="14" t="s">
        <v>2</v>
      </c>
      <c r="C4" s="12">
        <v>950000</v>
      </c>
      <c r="D4" s="12">
        <v>0</v>
      </c>
      <c r="E4" s="12">
        <v>0</v>
      </c>
      <c r="F4" s="12">
        <v>800000</v>
      </c>
      <c r="G4" s="12">
        <v>0</v>
      </c>
      <c r="H4" s="12">
        <v>0</v>
      </c>
      <c r="I4" s="12">
        <v>0</v>
      </c>
      <c r="J4" s="17">
        <f t="shared" ref="J4:J27" si="0">SUM(C4:I4)</f>
        <v>1750000</v>
      </c>
    </row>
    <row r="5" spans="1:10">
      <c r="A5" s="16">
        <v>3</v>
      </c>
      <c r="B5" s="14" t="s">
        <v>3</v>
      </c>
      <c r="C5" s="12">
        <v>965500</v>
      </c>
      <c r="D5" s="12">
        <v>1152000</v>
      </c>
      <c r="E5" s="12">
        <v>1890000</v>
      </c>
      <c r="F5" s="12">
        <v>300000</v>
      </c>
      <c r="G5" s="12">
        <v>0</v>
      </c>
      <c r="H5" s="12">
        <v>0</v>
      </c>
      <c r="I5" s="12">
        <v>0</v>
      </c>
      <c r="J5" s="17">
        <f t="shared" si="0"/>
        <v>4307500</v>
      </c>
    </row>
    <row r="6" spans="1:10">
      <c r="A6" s="16">
        <v>4</v>
      </c>
      <c r="B6" s="14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150000</v>
      </c>
      <c r="J6" s="17">
        <f t="shared" si="0"/>
        <v>150000</v>
      </c>
    </row>
    <row r="7" spans="1:10">
      <c r="A7" s="16">
        <v>5</v>
      </c>
      <c r="B7" s="14" t="s">
        <v>5</v>
      </c>
      <c r="C7" s="12">
        <v>172000</v>
      </c>
      <c r="D7" s="12">
        <v>0</v>
      </c>
      <c r="E7" s="12">
        <v>0</v>
      </c>
      <c r="F7" s="12">
        <v>480000</v>
      </c>
      <c r="G7" s="12">
        <v>200000</v>
      </c>
      <c r="H7" s="12">
        <v>0</v>
      </c>
      <c r="I7" s="12">
        <v>0</v>
      </c>
      <c r="J7" s="17">
        <f t="shared" si="0"/>
        <v>852000</v>
      </c>
    </row>
    <row r="8" spans="1:10">
      <c r="A8" s="16">
        <v>6</v>
      </c>
      <c r="B8" s="14" t="s">
        <v>6</v>
      </c>
      <c r="C8" s="12">
        <v>631000</v>
      </c>
      <c r="D8" s="12">
        <v>242000</v>
      </c>
      <c r="E8" s="12">
        <v>409500</v>
      </c>
      <c r="F8" s="12">
        <v>248000</v>
      </c>
      <c r="G8" s="12">
        <v>1613500</v>
      </c>
      <c r="H8" s="12">
        <v>0</v>
      </c>
      <c r="I8" s="12">
        <v>0</v>
      </c>
      <c r="J8" s="17">
        <f t="shared" si="0"/>
        <v>3144000</v>
      </c>
    </row>
    <row r="9" spans="1:10">
      <c r="A9" s="16">
        <v>7</v>
      </c>
      <c r="B9" s="14" t="s">
        <v>7</v>
      </c>
      <c r="C9" s="12">
        <v>578000</v>
      </c>
      <c r="D9" s="12">
        <v>728000</v>
      </c>
      <c r="E9" s="12">
        <v>1925000</v>
      </c>
      <c r="F9" s="12">
        <v>0</v>
      </c>
      <c r="G9" s="12">
        <v>0</v>
      </c>
      <c r="H9" s="12">
        <v>0</v>
      </c>
      <c r="I9" s="12">
        <v>200000</v>
      </c>
      <c r="J9" s="17">
        <f t="shared" si="0"/>
        <v>3431000</v>
      </c>
    </row>
    <row r="10" spans="1:10">
      <c r="A10" s="16">
        <v>8</v>
      </c>
      <c r="B10" s="14" t="s">
        <v>8</v>
      </c>
      <c r="C10" s="12">
        <v>705500</v>
      </c>
      <c r="D10" s="12">
        <v>1876000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7">
        <f t="shared" si="0"/>
        <v>2581500</v>
      </c>
    </row>
    <row r="11" spans="1:10">
      <c r="A11" s="16">
        <v>9</v>
      </c>
      <c r="B11" s="14" t="s">
        <v>9</v>
      </c>
      <c r="C11" s="12">
        <v>160000</v>
      </c>
      <c r="D11" s="12">
        <v>350000</v>
      </c>
      <c r="E11" s="12">
        <v>957500</v>
      </c>
      <c r="F11" s="12">
        <v>0</v>
      </c>
      <c r="G11" s="12">
        <v>0</v>
      </c>
      <c r="H11" s="12">
        <v>0</v>
      </c>
      <c r="I11" s="12">
        <v>0</v>
      </c>
      <c r="J11" s="17">
        <f t="shared" si="0"/>
        <v>1467500</v>
      </c>
    </row>
    <row r="12" spans="1:10">
      <c r="A12" s="16">
        <v>10</v>
      </c>
      <c r="B12" s="14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7">
        <f t="shared" si="0"/>
        <v>0</v>
      </c>
    </row>
    <row r="13" spans="1:10">
      <c r="A13" s="16">
        <v>11</v>
      </c>
      <c r="B13" s="14" t="s">
        <v>11</v>
      </c>
      <c r="C13" s="12">
        <v>2274000</v>
      </c>
      <c r="D13" s="12">
        <v>229000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7">
        <f t="shared" si="0"/>
        <v>2503000</v>
      </c>
    </row>
    <row r="14" spans="1:10">
      <c r="A14" s="16">
        <v>12</v>
      </c>
      <c r="B14" s="14" t="s">
        <v>12</v>
      </c>
      <c r="C14" s="12">
        <v>160000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7">
        <f t="shared" si="0"/>
        <v>160000</v>
      </c>
    </row>
    <row r="15" spans="1:10">
      <c r="A15" s="16">
        <v>13</v>
      </c>
      <c r="B15" s="14" t="s">
        <v>13</v>
      </c>
      <c r="C15" s="12">
        <v>2787000</v>
      </c>
      <c r="D15" s="12">
        <v>6797000</v>
      </c>
      <c r="E15" s="12">
        <v>7591000</v>
      </c>
      <c r="F15" s="12">
        <v>3261000</v>
      </c>
      <c r="G15" s="12">
        <v>5605000</v>
      </c>
      <c r="H15" s="12">
        <v>2700000</v>
      </c>
      <c r="I15" s="12">
        <v>208000</v>
      </c>
      <c r="J15" s="17">
        <f t="shared" si="0"/>
        <v>28949000</v>
      </c>
    </row>
    <row r="16" spans="1:10">
      <c r="A16" s="16">
        <v>14</v>
      </c>
      <c r="B16" s="14" t="s">
        <v>14</v>
      </c>
      <c r="C16" s="12">
        <v>0</v>
      </c>
      <c r="D16" s="12">
        <v>446500</v>
      </c>
      <c r="E16" s="12">
        <v>0</v>
      </c>
      <c r="F16" s="12">
        <v>252000</v>
      </c>
      <c r="G16" s="12">
        <v>330000</v>
      </c>
      <c r="H16" s="12">
        <v>0</v>
      </c>
      <c r="I16" s="12">
        <v>0</v>
      </c>
      <c r="J16" s="17">
        <f t="shared" si="0"/>
        <v>1028500</v>
      </c>
    </row>
    <row r="17" spans="1:10">
      <c r="A17" s="16">
        <v>15</v>
      </c>
      <c r="B17" s="14" t="s">
        <v>15</v>
      </c>
      <c r="C17" s="12">
        <v>777500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7">
        <f t="shared" si="0"/>
        <v>777500</v>
      </c>
    </row>
    <row r="18" spans="1:10">
      <c r="A18" s="16">
        <v>16</v>
      </c>
      <c r="B18" s="14" t="s">
        <v>16</v>
      </c>
      <c r="C18" s="12">
        <v>90000</v>
      </c>
      <c r="D18" s="12">
        <v>20000</v>
      </c>
      <c r="E18" s="12">
        <v>0</v>
      </c>
      <c r="F18" s="12">
        <v>116000</v>
      </c>
      <c r="G18" s="12">
        <v>0</v>
      </c>
      <c r="H18" s="12">
        <v>0</v>
      </c>
      <c r="I18" s="12">
        <v>0</v>
      </c>
      <c r="J18" s="17">
        <f t="shared" si="0"/>
        <v>226000</v>
      </c>
    </row>
    <row r="19" spans="1:10">
      <c r="A19" s="16">
        <v>17</v>
      </c>
      <c r="B19" s="14" t="s">
        <v>17</v>
      </c>
      <c r="C19" s="12">
        <v>540000</v>
      </c>
      <c r="D19" s="12">
        <v>1979000</v>
      </c>
      <c r="E19" s="12">
        <v>1470000</v>
      </c>
      <c r="F19" s="12">
        <v>2400000</v>
      </c>
      <c r="G19" s="12">
        <v>1010000</v>
      </c>
      <c r="H19" s="12">
        <v>1800000</v>
      </c>
      <c r="I19" s="12">
        <v>120000</v>
      </c>
      <c r="J19" s="17">
        <f t="shared" si="0"/>
        <v>9319000</v>
      </c>
    </row>
    <row r="20" spans="1:10">
      <c r="A20" s="16">
        <v>18</v>
      </c>
      <c r="B20" s="14" t="s">
        <v>18</v>
      </c>
      <c r="C20" s="12">
        <v>120000</v>
      </c>
      <c r="D20" s="12">
        <v>750000</v>
      </c>
      <c r="E20" s="12">
        <v>630000</v>
      </c>
      <c r="F20" s="12">
        <v>0</v>
      </c>
      <c r="G20" s="12">
        <v>0</v>
      </c>
      <c r="H20" s="12">
        <v>0</v>
      </c>
      <c r="I20" s="12">
        <v>0</v>
      </c>
      <c r="J20" s="17">
        <f t="shared" si="0"/>
        <v>1500000</v>
      </c>
    </row>
    <row r="21" spans="1:10">
      <c r="A21" s="16">
        <v>19</v>
      </c>
      <c r="B21" s="14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7">
        <f t="shared" si="0"/>
        <v>0</v>
      </c>
    </row>
    <row r="22" spans="1:10">
      <c r="A22" s="16">
        <v>20</v>
      </c>
      <c r="B22" s="14" t="s">
        <v>20</v>
      </c>
      <c r="C22" s="12">
        <v>580000</v>
      </c>
      <c r="D22" s="12">
        <v>0</v>
      </c>
      <c r="E22" s="12">
        <v>0</v>
      </c>
      <c r="F22" s="12">
        <v>-135000</v>
      </c>
      <c r="G22" s="12">
        <v>705000</v>
      </c>
      <c r="H22" s="12">
        <v>0</v>
      </c>
      <c r="I22" s="12">
        <v>0</v>
      </c>
      <c r="J22" s="17">
        <f t="shared" si="0"/>
        <v>1150000</v>
      </c>
    </row>
    <row r="23" spans="1:10">
      <c r="A23" s="16">
        <v>21</v>
      </c>
      <c r="B23" s="14" t="s">
        <v>21</v>
      </c>
      <c r="C23" s="12">
        <v>651500</v>
      </c>
      <c r="D23" s="12">
        <v>2393000</v>
      </c>
      <c r="E23" s="12">
        <v>0</v>
      </c>
      <c r="F23" s="12">
        <v>1096000</v>
      </c>
      <c r="G23" s="12">
        <v>300000</v>
      </c>
      <c r="H23" s="12">
        <v>800000</v>
      </c>
      <c r="I23" s="12">
        <v>365000</v>
      </c>
      <c r="J23" s="17">
        <f t="shared" si="0"/>
        <v>5605500</v>
      </c>
    </row>
    <row r="24" spans="1:10">
      <c r="A24" s="16">
        <v>22</v>
      </c>
      <c r="B24" s="14" t="s">
        <v>22</v>
      </c>
      <c r="C24" s="12">
        <v>0</v>
      </c>
      <c r="D24" s="12">
        <v>1779500</v>
      </c>
      <c r="E24" s="12">
        <v>0</v>
      </c>
      <c r="F24" s="12">
        <v>52000</v>
      </c>
      <c r="G24" s="12">
        <v>1750000</v>
      </c>
      <c r="H24" s="12">
        <v>0</v>
      </c>
      <c r="I24" s="12">
        <v>0</v>
      </c>
      <c r="J24" s="17">
        <f t="shared" si="0"/>
        <v>3581500</v>
      </c>
    </row>
    <row r="25" spans="1:10">
      <c r="A25" s="16">
        <v>23</v>
      </c>
      <c r="B25" s="14" t="s">
        <v>23</v>
      </c>
      <c r="C25" s="12">
        <v>2141500</v>
      </c>
      <c r="D25" s="12">
        <v>6737500</v>
      </c>
      <c r="E25" s="12">
        <v>5735000</v>
      </c>
      <c r="F25" s="12">
        <v>1868000</v>
      </c>
      <c r="G25" s="12">
        <v>3325000</v>
      </c>
      <c r="H25" s="12">
        <v>1790000</v>
      </c>
      <c r="I25" s="12">
        <v>150000</v>
      </c>
      <c r="J25" s="17">
        <f t="shared" si="0"/>
        <v>21747000</v>
      </c>
    </row>
    <row r="26" spans="1:10">
      <c r="A26" s="16">
        <v>24</v>
      </c>
      <c r="B26" s="14" t="s">
        <v>24</v>
      </c>
      <c r="C26" s="12">
        <v>0</v>
      </c>
      <c r="D26" s="12">
        <v>42000</v>
      </c>
      <c r="E26" s="12">
        <v>0</v>
      </c>
      <c r="F26" s="12">
        <v>0</v>
      </c>
      <c r="G26" s="12">
        <v>450000</v>
      </c>
      <c r="H26" s="12">
        <v>0</v>
      </c>
      <c r="I26" s="12">
        <v>0</v>
      </c>
      <c r="J26" s="17">
        <f t="shared" si="0"/>
        <v>492000</v>
      </c>
    </row>
    <row r="27" spans="1:10">
      <c r="A27" s="16">
        <v>25</v>
      </c>
      <c r="B27" s="14" t="s">
        <v>25</v>
      </c>
      <c r="C27" s="12">
        <v>1622500</v>
      </c>
      <c r="D27" s="12">
        <v>1146000</v>
      </c>
      <c r="E27" s="12">
        <v>2571500</v>
      </c>
      <c r="F27" s="12">
        <v>0</v>
      </c>
      <c r="G27" s="12">
        <v>835000</v>
      </c>
      <c r="H27" s="12">
        <v>0</v>
      </c>
      <c r="I27" s="12">
        <v>270000</v>
      </c>
      <c r="J27" s="17">
        <f t="shared" si="0"/>
        <v>6445000</v>
      </c>
    </row>
    <row r="28" spans="1:10">
      <c r="A28" s="14"/>
      <c r="B28" s="18" t="s">
        <v>33</v>
      </c>
      <c r="C28" s="17">
        <f>SUM(C3:C27)</f>
        <v>16926000</v>
      </c>
      <c r="D28" s="17">
        <f>SUM(D3:D27)</f>
        <v>28552500</v>
      </c>
      <c r="E28" s="17">
        <f>SUM(E3:E27)</f>
        <v>29535500</v>
      </c>
      <c r="F28" s="17">
        <f>SUM(F3:F27)</f>
        <v>11338000</v>
      </c>
      <c r="G28" s="17">
        <f t="shared" ref="G28:J28" si="1">SUM(G3:G27)</f>
        <v>18123500</v>
      </c>
      <c r="H28" s="17">
        <f t="shared" si="1"/>
        <v>7090000</v>
      </c>
      <c r="I28" s="17">
        <f t="shared" si="1"/>
        <v>1463000</v>
      </c>
      <c r="J28" s="17">
        <f t="shared" si="1"/>
        <v>113028500</v>
      </c>
    </row>
    <row r="30" spans="1:10" s="19" customFormat="1">
      <c r="A30" s="57" t="s">
        <v>40</v>
      </c>
      <c r="B30" s="58"/>
      <c r="C30" s="18" t="s">
        <v>46</v>
      </c>
      <c r="D30" s="18" t="s">
        <v>46</v>
      </c>
      <c r="E30" s="18" t="s">
        <v>46</v>
      </c>
      <c r="F30" s="18" t="s">
        <v>46</v>
      </c>
      <c r="G30" s="18" t="s">
        <v>46</v>
      </c>
      <c r="H30" s="18" t="s">
        <v>46</v>
      </c>
      <c r="I30" s="18" t="s">
        <v>46</v>
      </c>
      <c r="J30" s="18"/>
    </row>
  </sheetData>
  <mergeCells count="2">
    <mergeCell ref="A1:J1"/>
    <mergeCell ref="A30:B30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D29" sqref="D29"/>
    </sheetView>
  </sheetViews>
  <sheetFormatPr defaultRowHeight="15.75"/>
  <cols>
    <col min="1" max="1" width="7" style="15" customWidth="1"/>
    <col min="2" max="2" width="17.85546875" style="15" customWidth="1"/>
    <col min="3" max="3" width="15.140625" style="15" customWidth="1"/>
    <col min="4" max="4" width="16.140625" style="15" customWidth="1"/>
    <col min="5" max="6" width="12.7109375" style="15" customWidth="1"/>
    <col min="7" max="7" width="14.85546875" style="15" customWidth="1"/>
    <col min="8" max="8" width="11.42578125" style="15" customWidth="1"/>
    <col min="9" max="9" width="14.140625" style="15" customWidth="1"/>
    <col min="10" max="10" width="11.28515625" style="15" bestFit="1" customWidth="1"/>
    <col min="11" max="16384" width="9.140625" style="15"/>
  </cols>
  <sheetData>
    <row r="1" spans="1:9" s="27" customFormat="1" ht="31.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</row>
    <row r="2" spans="1:9" s="22" customFormat="1" ht="63">
      <c r="A2" s="21" t="s">
        <v>0</v>
      </c>
      <c r="B2" s="21" t="s">
        <v>34</v>
      </c>
      <c r="C2" s="21" t="s">
        <v>26</v>
      </c>
      <c r="D2" s="21" t="s">
        <v>27</v>
      </c>
      <c r="E2" s="21" t="s">
        <v>30</v>
      </c>
      <c r="F2" s="21" t="s">
        <v>28</v>
      </c>
      <c r="G2" s="21" t="s">
        <v>29</v>
      </c>
      <c r="H2" s="21" t="s">
        <v>31</v>
      </c>
      <c r="I2" s="21" t="s">
        <v>33</v>
      </c>
    </row>
    <row r="3" spans="1:9">
      <c r="A3" s="16">
        <v>1</v>
      </c>
      <c r="B3" s="14" t="s">
        <v>1</v>
      </c>
      <c r="C3" s="12">
        <v>0</v>
      </c>
      <c r="D3" s="14">
        <v>1613500</v>
      </c>
      <c r="E3" s="12">
        <v>7293000</v>
      </c>
      <c r="F3" s="12">
        <v>0</v>
      </c>
      <c r="G3" s="12">
        <v>2250000</v>
      </c>
      <c r="H3" s="12">
        <v>1900000</v>
      </c>
      <c r="I3" s="17">
        <f t="shared" ref="I3:I28" si="0">SUM(C3:H3)</f>
        <v>13056500</v>
      </c>
    </row>
    <row r="4" spans="1:9">
      <c r="A4" s="16">
        <v>2</v>
      </c>
      <c r="B4" s="14" t="s">
        <v>2</v>
      </c>
      <c r="C4" s="12">
        <v>1016000</v>
      </c>
      <c r="D4" s="14">
        <v>0</v>
      </c>
      <c r="E4" s="12">
        <v>0</v>
      </c>
      <c r="F4" s="12">
        <v>0</v>
      </c>
      <c r="G4" s="12">
        <v>0</v>
      </c>
      <c r="H4" s="12">
        <v>0</v>
      </c>
      <c r="I4" s="17">
        <f t="shared" si="0"/>
        <v>1016000</v>
      </c>
    </row>
    <row r="5" spans="1:9">
      <c r="A5" s="16">
        <v>3</v>
      </c>
      <c r="B5" s="14" t="s">
        <v>3</v>
      </c>
      <c r="C5" s="12">
        <v>420000</v>
      </c>
      <c r="D5" s="14">
        <v>280000</v>
      </c>
      <c r="E5" s="12">
        <v>2623500</v>
      </c>
      <c r="F5" s="12">
        <v>0</v>
      </c>
      <c r="G5" s="12">
        <v>0</v>
      </c>
      <c r="H5" s="12">
        <v>0</v>
      </c>
      <c r="I5" s="17">
        <f t="shared" si="0"/>
        <v>3323500</v>
      </c>
    </row>
    <row r="6" spans="1:9">
      <c r="A6" s="16">
        <v>4</v>
      </c>
      <c r="B6" s="14" t="s">
        <v>4</v>
      </c>
      <c r="C6" s="12">
        <v>0</v>
      </c>
      <c r="D6" s="14">
        <v>0</v>
      </c>
      <c r="E6" s="12">
        <v>0</v>
      </c>
      <c r="F6" s="12">
        <v>0</v>
      </c>
      <c r="G6" s="12">
        <v>0</v>
      </c>
      <c r="H6" s="12">
        <v>0</v>
      </c>
      <c r="I6" s="17">
        <f t="shared" si="0"/>
        <v>0</v>
      </c>
    </row>
    <row r="7" spans="1:9">
      <c r="A7" s="16">
        <v>5</v>
      </c>
      <c r="B7" s="14" t="s">
        <v>5</v>
      </c>
      <c r="C7" s="12">
        <v>0</v>
      </c>
      <c r="D7" s="14">
        <v>0</v>
      </c>
      <c r="E7" s="13">
        <v>0</v>
      </c>
      <c r="F7" s="13">
        <v>0</v>
      </c>
      <c r="G7" s="12">
        <v>-3000000</v>
      </c>
      <c r="H7" s="12">
        <v>0</v>
      </c>
      <c r="I7" s="17">
        <f t="shared" si="0"/>
        <v>-3000000</v>
      </c>
    </row>
    <row r="8" spans="1:9">
      <c r="A8" s="16">
        <v>6</v>
      </c>
      <c r="B8" s="14" t="s">
        <v>6</v>
      </c>
      <c r="C8" s="12">
        <v>378000</v>
      </c>
      <c r="D8" s="14">
        <v>0</v>
      </c>
      <c r="E8" s="13">
        <v>542500</v>
      </c>
      <c r="F8" s="13">
        <v>0</v>
      </c>
      <c r="G8" s="12">
        <v>730000</v>
      </c>
      <c r="H8" s="12">
        <v>0</v>
      </c>
      <c r="I8" s="17">
        <f t="shared" si="0"/>
        <v>1650500</v>
      </c>
    </row>
    <row r="9" spans="1:9">
      <c r="A9" s="16">
        <v>7</v>
      </c>
      <c r="B9" s="14" t="s">
        <v>7</v>
      </c>
      <c r="C9" s="12">
        <v>213000</v>
      </c>
      <c r="D9" s="14">
        <v>623000</v>
      </c>
      <c r="E9" s="13">
        <v>2100000</v>
      </c>
      <c r="F9" s="13">
        <v>0</v>
      </c>
      <c r="G9" s="12">
        <v>0</v>
      </c>
      <c r="H9" s="12">
        <v>0</v>
      </c>
      <c r="I9" s="17">
        <f t="shared" si="0"/>
        <v>2936000</v>
      </c>
    </row>
    <row r="10" spans="1:9">
      <c r="A10" s="16">
        <v>8</v>
      </c>
      <c r="B10" s="14" t="s">
        <v>8</v>
      </c>
      <c r="C10" s="12">
        <v>462000</v>
      </c>
      <c r="D10" s="14">
        <v>1680000</v>
      </c>
      <c r="E10" s="13">
        <v>0</v>
      </c>
      <c r="F10" s="13">
        <v>0</v>
      </c>
      <c r="G10" s="12">
        <v>0</v>
      </c>
      <c r="H10" s="12">
        <v>0</v>
      </c>
      <c r="I10" s="17">
        <f t="shared" si="0"/>
        <v>2142000</v>
      </c>
    </row>
    <row r="11" spans="1:9">
      <c r="A11" s="16">
        <v>9</v>
      </c>
      <c r="B11" s="14" t="s">
        <v>9</v>
      </c>
      <c r="C11" s="12">
        <v>-155000</v>
      </c>
      <c r="D11" s="14">
        <v>-195000</v>
      </c>
      <c r="E11" s="13">
        <v>1319000</v>
      </c>
      <c r="F11" s="13">
        <v>0</v>
      </c>
      <c r="G11" s="12">
        <v>0</v>
      </c>
      <c r="H11" s="12">
        <v>0</v>
      </c>
      <c r="I11" s="17">
        <f t="shared" si="0"/>
        <v>969000</v>
      </c>
    </row>
    <row r="12" spans="1:9">
      <c r="A12" s="16">
        <v>10</v>
      </c>
      <c r="B12" s="14" t="s">
        <v>10</v>
      </c>
      <c r="C12" s="12">
        <v>0</v>
      </c>
      <c r="D12" s="14">
        <v>0</v>
      </c>
      <c r="E12" s="12">
        <v>0</v>
      </c>
      <c r="F12" s="12">
        <v>0</v>
      </c>
      <c r="G12" s="12">
        <v>0</v>
      </c>
      <c r="H12" s="12">
        <v>0</v>
      </c>
      <c r="I12" s="17">
        <f t="shared" si="0"/>
        <v>0</v>
      </c>
    </row>
    <row r="13" spans="1:9">
      <c r="A13" s="16">
        <v>11</v>
      </c>
      <c r="B13" s="14" t="s">
        <v>11</v>
      </c>
      <c r="C13" s="14">
        <v>2139000</v>
      </c>
      <c r="D13" s="14">
        <v>427000</v>
      </c>
      <c r="E13" s="14">
        <v>0</v>
      </c>
      <c r="F13" s="14">
        <v>0</v>
      </c>
      <c r="G13" s="14">
        <v>0</v>
      </c>
      <c r="H13" s="12">
        <v>0</v>
      </c>
      <c r="I13" s="17">
        <f t="shared" si="0"/>
        <v>2566000</v>
      </c>
    </row>
    <row r="14" spans="1:9">
      <c r="A14" s="16">
        <v>12</v>
      </c>
      <c r="B14" s="14" t="s">
        <v>12</v>
      </c>
      <c r="C14" s="12">
        <v>1017000</v>
      </c>
      <c r="D14" s="14">
        <v>0</v>
      </c>
      <c r="E14" s="13">
        <v>0</v>
      </c>
      <c r="F14" s="13">
        <v>0</v>
      </c>
      <c r="G14" s="12">
        <v>0</v>
      </c>
      <c r="H14" s="12">
        <v>0</v>
      </c>
      <c r="I14" s="17">
        <f t="shared" si="0"/>
        <v>1017000</v>
      </c>
    </row>
    <row r="15" spans="1:9">
      <c r="A15" s="16">
        <v>13</v>
      </c>
      <c r="B15" s="14" t="s">
        <v>13</v>
      </c>
      <c r="C15" s="12">
        <v>950500</v>
      </c>
      <c r="D15" s="14">
        <v>3969000</v>
      </c>
      <c r="E15" s="13">
        <v>9078500</v>
      </c>
      <c r="F15" s="13">
        <v>975000</v>
      </c>
      <c r="G15" s="12">
        <v>4040000</v>
      </c>
      <c r="H15" s="13">
        <v>4200000</v>
      </c>
      <c r="I15" s="17">
        <f t="shared" si="0"/>
        <v>23213000</v>
      </c>
    </row>
    <row r="16" spans="1:9">
      <c r="A16" s="16">
        <v>14</v>
      </c>
      <c r="B16" s="14" t="s">
        <v>14</v>
      </c>
      <c r="C16" s="12">
        <v>0</v>
      </c>
      <c r="D16" s="14">
        <v>588000</v>
      </c>
      <c r="E16" s="13">
        <v>0</v>
      </c>
      <c r="F16" s="13">
        <v>0</v>
      </c>
      <c r="G16" s="12">
        <v>460000</v>
      </c>
      <c r="H16" s="12">
        <v>0</v>
      </c>
      <c r="I16" s="17">
        <f t="shared" si="0"/>
        <v>1048000</v>
      </c>
    </row>
    <row r="17" spans="1:9">
      <c r="A17" s="16">
        <v>15</v>
      </c>
      <c r="B17" s="14" t="s">
        <v>15</v>
      </c>
      <c r="C17" s="12">
        <v>52500</v>
      </c>
      <c r="D17" s="14">
        <v>0</v>
      </c>
      <c r="E17" s="13">
        <v>0</v>
      </c>
      <c r="F17" s="13">
        <v>0</v>
      </c>
      <c r="G17" s="12">
        <v>0</v>
      </c>
      <c r="H17" s="12">
        <v>0</v>
      </c>
      <c r="I17" s="17">
        <f t="shared" si="0"/>
        <v>52500</v>
      </c>
    </row>
    <row r="18" spans="1:9">
      <c r="A18" s="16">
        <v>16</v>
      </c>
      <c r="B18" s="14" t="s">
        <v>49</v>
      </c>
      <c r="C18" s="12">
        <v>340000</v>
      </c>
      <c r="D18" s="14">
        <v>0</v>
      </c>
      <c r="E18" s="13">
        <v>0</v>
      </c>
      <c r="F18" s="14">
        <v>0</v>
      </c>
      <c r="G18" s="14">
        <v>0</v>
      </c>
      <c r="H18" s="14">
        <v>0</v>
      </c>
      <c r="I18" s="17">
        <f t="shared" si="0"/>
        <v>340000</v>
      </c>
    </row>
    <row r="19" spans="1:9">
      <c r="A19" s="16">
        <v>17</v>
      </c>
      <c r="B19" s="14" t="s">
        <v>16</v>
      </c>
      <c r="C19" s="12">
        <v>0</v>
      </c>
      <c r="D19" s="14">
        <v>0</v>
      </c>
      <c r="E19" s="13">
        <v>0</v>
      </c>
      <c r="F19" s="13">
        <v>0</v>
      </c>
      <c r="G19" s="12">
        <v>0</v>
      </c>
      <c r="H19" s="12">
        <v>0</v>
      </c>
      <c r="I19" s="17">
        <f t="shared" si="0"/>
        <v>0</v>
      </c>
    </row>
    <row r="20" spans="1:9">
      <c r="A20" s="16">
        <v>18</v>
      </c>
      <c r="B20" s="14" t="s">
        <v>17</v>
      </c>
      <c r="C20" s="12">
        <v>0</v>
      </c>
      <c r="D20" s="14">
        <v>490000</v>
      </c>
      <c r="E20" s="13">
        <v>1365000</v>
      </c>
      <c r="F20" s="13">
        <v>1050000</v>
      </c>
      <c r="G20" s="12">
        <v>1715000</v>
      </c>
      <c r="H20" s="13">
        <v>2800000</v>
      </c>
      <c r="I20" s="17">
        <f t="shared" si="0"/>
        <v>7420000</v>
      </c>
    </row>
    <row r="21" spans="1:9">
      <c r="A21" s="16">
        <v>19</v>
      </c>
      <c r="B21" s="14" t="s">
        <v>18</v>
      </c>
      <c r="C21" s="12">
        <v>0</v>
      </c>
      <c r="D21" s="14">
        <v>762500</v>
      </c>
      <c r="E21" s="13">
        <v>1576500</v>
      </c>
      <c r="F21" s="13">
        <v>0</v>
      </c>
      <c r="G21" s="12">
        <v>0</v>
      </c>
      <c r="H21" s="12">
        <v>0</v>
      </c>
      <c r="I21" s="17">
        <f t="shared" si="0"/>
        <v>2339000</v>
      </c>
    </row>
    <row r="22" spans="1:9">
      <c r="A22" s="16">
        <v>20</v>
      </c>
      <c r="B22" s="14" t="s">
        <v>19</v>
      </c>
      <c r="C22" s="12">
        <v>0</v>
      </c>
      <c r="D22" s="14">
        <v>0</v>
      </c>
      <c r="E22" s="12">
        <v>0</v>
      </c>
      <c r="F22" s="12">
        <v>0</v>
      </c>
      <c r="G22" s="12">
        <v>0</v>
      </c>
      <c r="H22" s="12">
        <v>0</v>
      </c>
      <c r="I22" s="17">
        <f t="shared" si="0"/>
        <v>0</v>
      </c>
    </row>
    <row r="23" spans="1:9">
      <c r="A23" s="16">
        <v>21</v>
      </c>
      <c r="B23" s="14" t="s">
        <v>20</v>
      </c>
      <c r="C23" s="12">
        <v>360500</v>
      </c>
      <c r="D23" s="14">
        <v>0</v>
      </c>
      <c r="E23" s="13">
        <v>0</v>
      </c>
      <c r="F23" s="13">
        <v>0</v>
      </c>
      <c r="G23" s="12">
        <v>700000</v>
      </c>
      <c r="H23" s="12">
        <v>0</v>
      </c>
      <c r="I23" s="17">
        <f t="shared" si="0"/>
        <v>1060500</v>
      </c>
    </row>
    <row r="24" spans="1:9">
      <c r="A24" s="16">
        <v>22</v>
      </c>
      <c r="B24" s="14" t="s">
        <v>21</v>
      </c>
      <c r="C24" s="12">
        <v>756500</v>
      </c>
      <c r="D24" s="14">
        <v>1799000</v>
      </c>
      <c r="E24" s="13">
        <v>0</v>
      </c>
      <c r="F24" s="13">
        <v>3355000</v>
      </c>
      <c r="G24" s="12">
        <v>0</v>
      </c>
      <c r="H24" s="13">
        <v>1400000</v>
      </c>
      <c r="I24" s="17">
        <f t="shared" si="0"/>
        <v>7310500</v>
      </c>
    </row>
    <row r="25" spans="1:9">
      <c r="A25" s="16">
        <v>23</v>
      </c>
      <c r="B25" s="14" t="s">
        <v>22</v>
      </c>
      <c r="C25" s="12">
        <v>0</v>
      </c>
      <c r="D25" s="14">
        <v>1935500</v>
      </c>
      <c r="E25" s="13">
        <v>0</v>
      </c>
      <c r="F25" s="13">
        <v>0</v>
      </c>
      <c r="G25" s="12">
        <v>1000000</v>
      </c>
      <c r="H25" s="12">
        <v>0</v>
      </c>
      <c r="I25" s="17">
        <f t="shared" si="0"/>
        <v>2935500</v>
      </c>
    </row>
    <row r="26" spans="1:9">
      <c r="A26" s="16">
        <v>24</v>
      </c>
      <c r="B26" s="14" t="s">
        <v>23</v>
      </c>
      <c r="C26" s="12">
        <v>980000</v>
      </c>
      <c r="D26" s="14">
        <v>4767000</v>
      </c>
      <c r="E26" s="13">
        <v>7340500</v>
      </c>
      <c r="F26" s="13">
        <v>2425000</v>
      </c>
      <c r="G26" s="12">
        <v>3145000</v>
      </c>
      <c r="H26" s="13">
        <v>2755000</v>
      </c>
      <c r="I26" s="17">
        <f t="shared" si="0"/>
        <v>21412500</v>
      </c>
    </row>
    <row r="27" spans="1:9">
      <c r="A27" s="16">
        <v>25</v>
      </c>
      <c r="B27" s="14" t="s">
        <v>24</v>
      </c>
      <c r="C27" s="14">
        <v>0</v>
      </c>
      <c r="D27" s="14">
        <v>0</v>
      </c>
      <c r="E27" s="14">
        <v>0</v>
      </c>
      <c r="F27" s="14">
        <v>0</v>
      </c>
      <c r="G27" s="14">
        <v>1725000</v>
      </c>
      <c r="H27" s="12">
        <v>0</v>
      </c>
      <c r="I27" s="17">
        <f t="shared" si="0"/>
        <v>1725000</v>
      </c>
    </row>
    <row r="28" spans="1:9">
      <c r="A28" s="16">
        <v>26</v>
      </c>
      <c r="B28" s="14" t="s">
        <v>25</v>
      </c>
      <c r="C28" s="12">
        <v>3446000</v>
      </c>
      <c r="D28" s="14">
        <v>1242500</v>
      </c>
      <c r="E28" s="13">
        <v>8873000</v>
      </c>
      <c r="F28" s="13">
        <v>0</v>
      </c>
      <c r="G28" s="12">
        <v>910000</v>
      </c>
      <c r="H28" s="12">
        <v>0</v>
      </c>
      <c r="I28" s="17">
        <f t="shared" si="0"/>
        <v>14471500</v>
      </c>
    </row>
    <row r="29" spans="1:9">
      <c r="A29" s="14"/>
      <c r="B29" s="18" t="s">
        <v>33</v>
      </c>
      <c r="C29" s="17">
        <f t="shared" ref="C29:I29" si="1">SUM(C3:C28)</f>
        <v>12376000</v>
      </c>
      <c r="D29" s="17">
        <f t="shared" si="1"/>
        <v>19982000</v>
      </c>
      <c r="E29" s="17">
        <f t="shared" si="1"/>
        <v>42111500</v>
      </c>
      <c r="F29" s="17">
        <f t="shared" ref="F29" si="2">SUM(F3:F28)</f>
        <v>7805000</v>
      </c>
      <c r="G29" s="17">
        <f t="shared" si="1"/>
        <v>13675000</v>
      </c>
      <c r="H29" s="17">
        <f t="shared" si="1"/>
        <v>13055000</v>
      </c>
      <c r="I29" s="17">
        <f t="shared" si="1"/>
        <v>109004500</v>
      </c>
    </row>
  </sheetData>
  <mergeCells count="1">
    <mergeCell ref="A1:I1"/>
  </mergeCells>
  <pageMargins left="0.34" right="0.21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29" sqref="G29"/>
    </sheetView>
  </sheetViews>
  <sheetFormatPr defaultRowHeight="15.75"/>
  <cols>
    <col min="1" max="1" width="7" style="15" customWidth="1"/>
    <col min="2" max="2" width="17.85546875" style="15" customWidth="1"/>
    <col min="3" max="3" width="15.140625" style="15" customWidth="1"/>
    <col min="4" max="4" width="16.140625" style="15" customWidth="1"/>
    <col min="5" max="6" width="12.7109375" style="15" customWidth="1"/>
    <col min="7" max="7" width="14.85546875" style="15" customWidth="1"/>
    <col min="8" max="8" width="11.42578125" style="15" customWidth="1"/>
    <col min="9" max="9" width="14.140625" style="15" customWidth="1"/>
    <col min="10" max="10" width="11.28515625" style="15" bestFit="1" customWidth="1"/>
    <col min="11" max="11" width="10.140625" style="15" bestFit="1" customWidth="1"/>
    <col min="12" max="12" width="11.28515625" style="15" bestFit="1" customWidth="1"/>
    <col min="13" max="16384" width="9.140625" style="15"/>
  </cols>
  <sheetData>
    <row r="1" spans="1:9" s="27" customFormat="1" ht="31.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</row>
    <row r="2" spans="1:9" s="22" customFormat="1" ht="63">
      <c r="A2" s="21" t="s">
        <v>0</v>
      </c>
      <c r="B2" s="21" t="s">
        <v>34</v>
      </c>
      <c r="C2" s="21" t="s">
        <v>26</v>
      </c>
      <c r="D2" s="21" t="s">
        <v>27</v>
      </c>
      <c r="E2" s="21" t="s">
        <v>30</v>
      </c>
      <c r="F2" s="21" t="s">
        <v>28</v>
      </c>
      <c r="G2" s="21" t="s">
        <v>29</v>
      </c>
      <c r="H2" s="21" t="s">
        <v>31</v>
      </c>
      <c r="I2" s="21" t="s">
        <v>33</v>
      </c>
    </row>
    <row r="3" spans="1:9">
      <c r="A3" s="16">
        <v>1</v>
      </c>
      <c r="B3" s="14" t="s">
        <v>1</v>
      </c>
      <c r="C3" s="12">
        <v>0</v>
      </c>
      <c r="D3" s="14">
        <v>2144459</v>
      </c>
      <c r="E3" s="12">
        <v>10548119</v>
      </c>
      <c r="F3" s="13">
        <v>0</v>
      </c>
      <c r="G3" s="12">
        <v>3825000</v>
      </c>
      <c r="H3" s="12">
        <v>2131500</v>
      </c>
      <c r="I3" s="17">
        <f t="shared" ref="I3:I28" si="0">SUM(C3:H3)</f>
        <v>18649078</v>
      </c>
    </row>
    <row r="4" spans="1:9">
      <c r="A4" s="16">
        <v>2</v>
      </c>
      <c r="B4" s="14" t="s">
        <v>2</v>
      </c>
      <c r="C4" s="12">
        <v>1587900</v>
      </c>
      <c r="D4" s="14">
        <v>0</v>
      </c>
      <c r="E4" s="12">
        <v>0</v>
      </c>
      <c r="F4" s="12">
        <v>190000</v>
      </c>
      <c r="G4" s="12">
        <v>0</v>
      </c>
      <c r="H4" s="13">
        <v>0</v>
      </c>
      <c r="I4" s="17">
        <f t="shared" si="0"/>
        <v>1777900</v>
      </c>
    </row>
    <row r="5" spans="1:9">
      <c r="A5" s="16">
        <v>3</v>
      </c>
      <c r="B5" s="14" t="s">
        <v>3</v>
      </c>
      <c r="C5" s="12">
        <v>0</v>
      </c>
      <c r="D5" s="14">
        <v>0</v>
      </c>
      <c r="E5" s="12">
        <v>4036000</v>
      </c>
      <c r="F5" s="13">
        <v>0</v>
      </c>
      <c r="G5" s="12">
        <v>0</v>
      </c>
      <c r="H5" s="13">
        <v>0</v>
      </c>
      <c r="I5" s="17">
        <f t="shared" si="0"/>
        <v>4036000</v>
      </c>
    </row>
    <row r="6" spans="1:9">
      <c r="A6" s="16">
        <v>4</v>
      </c>
      <c r="B6" s="14" t="s">
        <v>4</v>
      </c>
      <c r="C6" s="12">
        <v>220000</v>
      </c>
      <c r="D6" s="14">
        <v>0</v>
      </c>
      <c r="E6" s="12">
        <v>0</v>
      </c>
      <c r="F6" s="13">
        <v>0</v>
      </c>
      <c r="G6" s="12">
        <v>0</v>
      </c>
      <c r="H6" s="13">
        <v>0</v>
      </c>
      <c r="I6" s="17">
        <f t="shared" si="0"/>
        <v>220000</v>
      </c>
    </row>
    <row r="7" spans="1:9">
      <c r="A7" s="16">
        <v>5</v>
      </c>
      <c r="B7" s="14" t="s">
        <v>5</v>
      </c>
      <c r="C7" s="12">
        <v>0</v>
      </c>
      <c r="D7" s="14">
        <v>0</v>
      </c>
      <c r="E7" s="13">
        <v>0</v>
      </c>
      <c r="F7" s="13">
        <v>0</v>
      </c>
      <c r="G7" s="12">
        <v>0</v>
      </c>
      <c r="H7" s="13">
        <v>0</v>
      </c>
      <c r="I7" s="17">
        <f t="shared" si="0"/>
        <v>0</v>
      </c>
    </row>
    <row r="8" spans="1:9">
      <c r="A8" s="16">
        <v>6</v>
      </c>
      <c r="B8" s="14" t="s">
        <v>6</v>
      </c>
      <c r="C8" s="12">
        <v>473900</v>
      </c>
      <c r="D8" s="14">
        <v>0</v>
      </c>
      <c r="E8" s="13">
        <v>1329300</v>
      </c>
      <c r="F8" s="13">
        <v>0</v>
      </c>
      <c r="G8" s="12">
        <v>750000</v>
      </c>
      <c r="H8" s="13">
        <v>0</v>
      </c>
      <c r="I8" s="17">
        <f t="shared" si="0"/>
        <v>2553200</v>
      </c>
    </row>
    <row r="9" spans="1:9">
      <c r="A9" s="16">
        <v>7</v>
      </c>
      <c r="B9" s="14" t="s">
        <v>7</v>
      </c>
      <c r="C9" s="12">
        <v>45000</v>
      </c>
      <c r="D9" s="14">
        <v>676550</v>
      </c>
      <c r="E9" s="13">
        <v>3941252</v>
      </c>
      <c r="F9" s="13">
        <v>2324000</v>
      </c>
      <c r="G9" s="13">
        <v>0</v>
      </c>
      <c r="H9" s="13">
        <v>0</v>
      </c>
      <c r="I9" s="17">
        <f t="shared" si="0"/>
        <v>6986802</v>
      </c>
    </row>
    <row r="10" spans="1:9">
      <c r="A10" s="16">
        <v>8</v>
      </c>
      <c r="B10" s="14" t="s">
        <v>8</v>
      </c>
      <c r="C10" s="12">
        <v>821000</v>
      </c>
      <c r="D10" s="14">
        <v>2328520</v>
      </c>
      <c r="E10" s="13">
        <v>0</v>
      </c>
      <c r="F10" s="13">
        <v>0</v>
      </c>
      <c r="G10" s="13">
        <v>0</v>
      </c>
      <c r="H10" s="13">
        <v>0</v>
      </c>
      <c r="I10" s="17">
        <f t="shared" si="0"/>
        <v>3149520</v>
      </c>
    </row>
    <row r="11" spans="1:9">
      <c r="A11" s="16">
        <v>9</v>
      </c>
      <c r="B11" s="14" t="s">
        <v>9</v>
      </c>
      <c r="C11" s="12">
        <v>0</v>
      </c>
      <c r="D11" s="14">
        <v>0</v>
      </c>
      <c r="E11" s="13">
        <v>1784500</v>
      </c>
      <c r="F11" s="13">
        <v>0</v>
      </c>
      <c r="G11" s="13">
        <v>0</v>
      </c>
      <c r="H11" s="13">
        <v>0</v>
      </c>
      <c r="I11" s="17">
        <f t="shared" si="0"/>
        <v>1784500</v>
      </c>
    </row>
    <row r="12" spans="1:9">
      <c r="A12" s="16">
        <v>10</v>
      </c>
      <c r="B12" s="14" t="s">
        <v>10</v>
      </c>
      <c r="C12" s="12">
        <v>0</v>
      </c>
      <c r="D12" s="14">
        <v>0</v>
      </c>
      <c r="E12" s="12">
        <v>0</v>
      </c>
      <c r="F12" s="13">
        <v>0</v>
      </c>
      <c r="G12" s="13">
        <v>0</v>
      </c>
      <c r="H12" s="13">
        <v>0</v>
      </c>
      <c r="I12" s="17">
        <f t="shared" si="0"/>
        <v>0</v>
      </c>
    </row>
    <row r="13" spans="1:9">
      <c r="A13" s="16">
        <v>11</v>
      </c>
      <c r="B13" s="14" t="s">
        <v>11</v>
      </c>
      <c r="C13" s="14">
        <v>1525000</v>
      </c>
      <c r="D13" s="14">
        <v>596400</v>
      </c>
      <c r="E13" s="14">
        <v>0</v>
      </c>
      <c r="F13" s="13">
        <v>0</v>
      </c>
      <c r="G13" s="13">
        <v>0</v>
      </c>
      <c r="H13" s="13">
        <v>0</v>
      </c>
      <c r="I13" s="17">
        <f t="shared" si="0"/>
        <v>2121400</v>
      </c>
    </row>
    <row r="14" spans="1:9">
      <c r="A14" s="16">
        <v>12</v>
      </c>
      <c r="B14" s="14" t="s">
        <v>12</v>
      </c>
      <c r="C14" s="12">
        <v>1080500</v>
      </c>
      <c r="D14" s="14">
        <v>0</v>
      </c>
      <c r="E14" s="13">
        <v>0</v>
      </c>
      <c r="F14" s="13">
        <v>0</v>
      </c>
      <c r="G14" s="13">
        <v>0</v>
      </c>
      <c r="H14" s="13">
        <v>0</v>
      </c>
      <c r="I14" s="17">
        <f t="shared" si="0"/>
        <v>1080500</v>
      </c>
    </row>
    <row r="15" spans="1:9">
      <c r="A15" s="16">
        <v>13</v>
      </c>
      <c r="B15" s="14" t="s">
        <v>13</v>
      </c>
      <c r="C15" s="12">
        <v>1577885</v>
      </c>
      <c r="D15" s="14">
        <v>5052550</v>
      </c>
      <c r="E15" s="13">
        <v>11490455</v>
      </c>
      <c r="F15" s="13">
        <v>1335000</v>
      </c>
      <c r="G15" s="12">
        <v>8600000</v>
      </c>
      <c r="H15" s="13">
        <v>8077500</v>
      </c>
      <c r="I15" s="17">
        <f t="shared" si="0"/>
        <v>36133390</v>
      </c>
    </row>
    <row r="16" spans="1:9">
      <c r="A16" s="16">
        <v>14</v>
      </c>
      <c r="B16" s="14" t="s">
        <v>14</v>
      </c>
      <c r="C16" s="12">
        <v>0</v>
      </c>
      <c r="D16" s="14">
        <v>341250</v>
      </c>
      <c r="E16" s="13">
        <v>0</v>
      </c>
      <c r="F16" s="13">
        <v>0</v>
      </c>
      <c r="G16" s="12">
        <v>1450000</v>
      </c>
      <c r="H16" s="13">
        <v>0</v>
      </c>
      <c r="I16" s="17">
        <f t="shared" si="0"/>
        <v>1791250</v>
      </c>
    </row>
    <row r="17" spans="1:10">
      <c r="A17" s="16">
        <v>15</v>
      </c>
      <c r="B17" s="14" t="s">
        <v>15</v>
      </c>
      <c r="C17" s="12">
        <v>779500</v>
      </c>
      <c r="D17" s="14">
        <v>0</v>
      </c>
      <c r="E17" s="13">
        <v>0</v>
      </c>
      <c r="F17" s="13">
        <v>0</v>
      </c>
      <c r="G17" s="13">
        <v>0</v>
      </c>
      <c r="H17" s="13">
        <v>0</v>
      </c>
      <c r="I17" s="17">
        <f t="shared" si="0"/>
        <v>779500</v>
      </c>
    </row>
    <row r="18" spans="1:10">
      <c r="A18" s="16">
        <v>16</v>
      </c>
      <c r="B18" s="14" t="s">
        <v>49</v>
      </c>
      <c r="C18" s="12">
        <v>984000</v>
      </c>
      <c r="D18" s="14">
        <v>0</v>
      </c>
      <c r="E18" s="13">
        <v>0</v>
      </c>
      <c r="F18" s="13">
        <v>0</v>
      </c>
      <c r="G18" s="13">
        <v>0</v>
      </c>
      <c r="H18" s="13">
        <v>0</v>
      </c>
      <c r="I18" s="17">
        <f t="shared" si="0"/>
        <v>984000</v>
      </c>
    </row>
    <row r="19" spans="1:10">
      <c r="A19" s="16">
        <v>17</v>
      </c>
      <c r="B19" s="14" t="s">
        <v>16</v>
      </c>
      <c r="C19" s="12">
        <v>0</v>
      </c>
      <c r="D19" s="14">
        <v>0</v>
      </c>
      <c r="E19" s="13">
        <v>0</v>
      </c>
      <c r="F19" s="13">
        <v>0</v>
      </c>
      <c r="G19" s="13">
        <v>0</v>
      </c>
      <c r="H19" s="13">
        <v>0</v>
      </c>
      <c r="I19" s="17">
        <f t="shared" si="0"/>
        <v>0</v>
      </c>
    </row>
    <row r="20" spans="1:10">
      <c r="A20" s="16">
        <v>18</v>
      </c>
      <c r="B20" s="14" t="s">
        <v>17</v>
      </c>
      <c r="C20" s="12">
        <v>0</v>
      </c>
      <c r="D20" s="14">
        <v>1912175</v>
      </c>
      <c r="E20" s="13">
        <v>1849762</v>
      </c>
      <c r="F20" s="13">
        <v>2595000</v>
      </c>
      <c r="G20" s="12">
        <v>2235000</v>
      </c>
      <c r="H20" s="13">
        <v>6231500</v>
      </c>
      <c r="I20" s="17">
        <f t="shared" si="0"/>
        <v>14823437</v>
      </c>
    </row>
    <row r="21" spans="1:10">
      <c r="A21" s="16">
        <v>19</v>
      </c>
      <c r="B21" s="14" t="s">
        <v>18</v>
      </c>
      <c r="C21" s="12">
        <v>0</v>
      </c>
      <c r="D21" s="14">
        <v>627220</v>
      </c>
      <c r="E21" s="13">
        <v>1866500</v>
      </c>
      <c r="F21" s="13">
        <v>0</v>
      </c>
      <c r="G21" s="13">
        <v>0</v>
      </c>
      <c r="H21" s="13">
        <v>0</v>
      </c>
      <c r="I21" s="17">
        <f t="shared" si="0"/>
        <v>2493720</v>
      </c>
    </row>
    <row r="22" spans="1:10">
      <c r="A22" s="16">
        <v>20</v>
      </c>
      <c r="B22" s="14" t="s">
        <v>19</v>
      </c>
      <c r="C22" s="12">
        <v>0</v>
      </c>
      <c r="D22" s="14">
        <v>0</v>
      </c>
      <c r="E22" s="12">
        <v>0</v>
      </c>
      <c r="F22" s="13">
        <v>0</v>
      </c>
      <c r="G22" s="12">
        <v>2295000</v>
      </c>
      <c r="H22" s="13">
        <v>0</v>
      </c>
      <c r="I22" s="17">
        <f t="shared" si="0"/>
        <v>2295000</v>
      </c>
    </row>
    <row r="23" spans="1:10">
      <c r="A23" s="16">
        <v>21</v>
      </c>
      <c r="B23" s="14" t="s">
        <v>20</v>
      </c>
      <c r="C23" s="12">
        <v>544000</v>
      </c>
      <c r="D23" s="14">
        <v>0</v>
      </c>
      <c r="E23" s="13">
        <v>0</v>
      </c>
      <c r="F23" s="13">
        <v>0</v>
      </c>
      <c r="G23" s="12">
        <v>1225000</v>
      </c>
      <c r="H23" s="13">
        <v>0</v>
      </c>
      <c r="I23" s="17">
        <f t="shared" si="0"/>
        <v>1769000</v>
      </c>
    </row>
    <row r="24" spans="1:10">
      <c r="A24" s="16">
        <v>22</v>
      </c>
      <c r="B24" s="14" t="s">
        <v>21</v>
      </c>
      <c r="C24" s="12">
        <v>976500</v>
      </c>
      <c r="D24" s="14">
        <v>2459832</v>
      </c>
      <c r="E24" s="13">
        <v>0</v>
      </c>
      <c r="F24" s="13">
        <v>3526000</v>
      </c>
      <c r="G24" s="13">
        <v>0</v>
      </c>
      <c r="H24" s="13">
        <v>2131500</v>
      </c>
      <c r="I24" s="17">
        <f t="shared" si="0"/>
        <v>9093832</v>
      </c>
    </row>
    <row r="25" spans="1:10">
      <c r="A25" s="16">
        <v>23</v>
      </c>
      <c r="B25" s="14" t="s">
        <v>22</v>
      </c>
      <c r="C25" s="12">
        <v>0</v>
      </c>
      <c r="D25" s="14">
        <v>2317150</v>
      </c>
      <c r="E25" s="13">
        <v>0</v>
      </c>
      <c r="F25" s="13">
        <v>0</v>
      </c>
      <c r="G25" s="12">
        <v>1805000</v>
      </c>
      <c r="H25" s="13">
        <v>0</v>
      </c>
      <c r="I25" s="17">
        <f t="shared" si="0"/>
        <v>4122150</v>
      </c>
    </row>
    <row r="26" spans="1:10">
      <c r="A26" s="16">
        <v>24</v>
      </c>
      <c r="B26" s="14" t="s">
        <v>23</v>
      </c>
      <c r="C26" s="12">
        <v>1330000</v>
      </c>
      <c r="D26" s="14">
        <v>7173350</v>
      </c>
      <c r="E26" s="13">
        <v>11665200</v>
      </c>
      <c r="F26" s="13">
        <v>2899000</v>
      </c>
      <c r="G26" s="12">
        <v>6125000</v>
      </c>
      <c r="H26" s="13">
        <v>4980500</v>
      </c>
      <c r="I26" s="17">
        <f t="shared" si="0"/>
        <v>34173050</v>
      </c>
    </row>
    <row r="27" spans="1:10">
      <c r="A27" s="16">
        <v>25</v>
      </c>
      <c r="B27" s="14" t="s">
        <v>24</v>
      </c>
      <c r="C27" s="14">
        <v>0</v>
      </c>
      <c r="D27" s="14">
        <v>0</v>
      </c>
      <c r="E27" s="14">
        <v>0</v>
      </c>
      <c r="F27" s="13">
        <v>0</v>
      </c>
      <c r="G27" s="14">
        <v>1485000</v>
      </c>
      <c r="H27" s="13">
        <v>0</v>
      </c>
      <c r="I27" s="17">
        <f t="shared" si="0"/>
        <v>1485000</v>
      </c>
    </row>
    <row r="28" spans="1:10">
      <c r="A28" s="16">
        <v>26</v>
      </c>
      <c r="B28" s="14" t="s">
        <v>25</v>
      </c>
      <c r="C28" s="12">
        <v>3461116</v>
      </c>
      <c r="D28" s="14">
        <v>900400</v>
      </c>
      <c r="E28" s="13">
        <v>9137082</v>
      </c>
      <c r="F28" s="13">
        <v>0</v>
      </c>
      <c r="G28" s="12">
        <v>1755000</v>
      </c>
      <c r="H28" s="13">
        <v>0</v>
      </c>
      <c r="I28" s="17">
        <f t="shared" si="0"/>
        <v>15253598</v>
      </c>
    </row>
    <row r="29" spans="1:10">
      <c r="A29" s="14"/>
      <c r="B29" s="18" t="s">
        <v>33</v>
      </c>
      <c r="C29" s="17">
        <f t="shared" ref="C29:I29" si="1">SUM(C3:C28)</f>
        <v>15406301</v>
      </c>
      <c r="D29" s="17">
        <f t="shared" si="1"/>
        <v>26529856</v>
      </c>
      <c r="E29" s="17">
        <f t="shared" si="1"/>
        <v>57648170</v>
      </c>
      <c r="F29" s="17">
        <f>SUM(F3:F28)</f>
        <v>12869000</v>
      </c>
      <c r="G29" s="17">
        <f t="shared" si="1"/>
        <v>31550000</v>
      </c>
      <c r="H29" s="23">
        <f t="shared" si="1"/>
        <v>23552500</v>
      </c>
      <c r="I29" s="17">
        <f t="shared" si="1"/>
        <v>167555827</v>
      </c>
    </row>
    <row r="30" spans="1:10">
      <c r="A30" s="14"/>
      <c r="B30" s="34" t="s">
        <v>61</v>
      </c>
      <c r="C30" s="14">
        <v>5475198</v>
      </c>
      <c r="D30" s="14">
        <v>8231288</v>
      </c>
      <c r="E30" s="14">
        <v>13759935</v>
      </c>
      <c r="F30" s="14">
        <v>593847</v>
      </c>
      <c r="G30" s="14">
        <v>702778</v>
      </c>
      <c r="H30" s="35">
        <v>671559</v>
      </c>
      <c r="I30" s="14">
        <v>29434605</v>
      </c>
      <c r="J30" s="24" t="s">
        <v>57</v>
      </c>
    </row>
    <row r="31" spans="1:10" s="24" customFormat="1">
      <c r="A31" s="17"/>
      <c r="B31" s="17" t="s">
        <v>39</v>
      </c>
      <c r="C31" s="36">
        <f>SUM(C29:C30)</f>
        <v>20881499</v>
      </c>
      <c r="D31" s="36">
        <f t="shared" ref="D31:I31" si="2">SUM(D29:D30)</f>
        <v>34761144</v>
      </c>
      <c r="E31" s="36">
        <f t="shared" si="2"/>
        <v>71408105</v>
      </c>
      <c r="F31" s="36">
        <f>SUM(F29:F30)</f>
        <v>13462847</v>
      </c>
      <c r="G31" s="36">
        <f t="shared" si="2"/>
        <v>32252778</v>
      </c>
      <c r="H31" s="36">
        <f t="shared" si="2"/>
        <v>24224059</v>
      </c>
      <c r="I31" s="36">
        <f t="shared" si="2"/>
        <v>196990432</v>
      </c>
    </row>
    <row r="33" spans="1:9" s="19" customFormat="1">
      <c r="A33" s="57" t="s">
        <v>40</v>
      </c>
      <c r="B33" s="58"/>
      <c r="C33" s="18" t="s">
        <v>55</v>
      </c>
      <c r="D33" s="18" t="s">
        <v>55</v>
      </c>
      <c r="E33" s="18" t="s">
        <v>55</v>
      </c>
      <c r="F33" s="18" t="s">
        <v>55</v>
      </c>
      <c r="G33" s="18" t="s">
        <v>55</v>
      </c>
      <c r="H33" s="18" t="s">
        <v>55</v>
      </c>
      <c r="I33" s="18" t="s">
        <v>55</v>
      </c>
    </row>
    <row r="35" spans="1:9" ht="63">
      <c r="B35" s="32" t="s">
        <v>57</v>
      </c>
      <c r="C35" s="32" t="s">
        <v>52</v>
      </c>
      <c r="D35" s="32" t="s">
        <v>53</v>
      </c>
      <c r="E35" s="32" t="s">
        <v>54</v>
      </c>
      <c r="F35" s="32" t="s">
        <v>59</v>
      </c>
      <c r="G35" s="32" t="s">
        <v>58</v>
      </c>
      <c r="H35" s="32" t="s">
        <v>60</v>
      </c>
    </row>
  </sheetData>
  <mergeCells count="2">
    <mergeCell ref="A1:I1"/>
    <mergeCell ref="A33:B33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pane ySplit="2" topLeftCell="A3" activePane="bottomLeft" state="frozen"/>
      <selection pane="bottomLeft" activeCell="E3" sqref="E3"/>
    </sheetView>
  </sheetViews>
  <sheetFormatPr defaultRowHeight="15.75"/>
  <cols>
    <col min="1" max="1" width="7" style="15" customWidth="1"/>
    <col min="2" max="2" width="21.28515625" style="15" customWidth="1"/>
    <col min="3" max="3" width="15.140625" style="15" customWidth="1"/>
    <col min="4" max="4" width="16.140625" style="15" customWidth="1"/>
    <col min="5" max="5" width="16" style="15" customWidth="1"/>
    <col min="6" max="6" width="16.140625" style="15" customWidth="1"/>
    <col min="7" max="7" width="14.85546875" style="15" customWidth="1"/>
    <col min="8" max="9" width="13.85546875" style="15" customWidth="1"/>
    <col min="10" max="10" width="17.5703125" style="15" customWidth="1"/>
    <col min="11" max="11" width="11.28515625" style="15" bestFit="1" customWidth="1"/>
    <col min="12" max="12" width="10.140625" style="15" bestFit="1" customWidth="1"/>
    <col min="13" max="13" width="11.28515625" style="15" bestFit="1" customWidth="1"/>
    <col min="14" max="16384" width="9.140625" style="15"/>
  </cols>
  <sheetData>
    <row r="1" spans="1:10" s="27" customFormat="1" ht="20.25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2" customFormat="1" ht="47.25">
      <c r="A2" s="21" t="s">
        <v>0</v>
      </c>
      <c r="B2" s="21" t="s">
        <v>34</v>
      </c>
      <c r="C2" s="21" t="s">
        <v>26</v>
      </c>
      <c r="D2" s="21" t="s">
        <v>27</v>
      </c>
      <c r="E2" s="21" t="s">
        <v>30</v>
      </c>
      <c r="F2" s="21" t="s">
        <v>28</v>
      </c>
      <c r="G2" s="21" t="s">
        <v>29</v>
      </c>
      <c r="H2" s="21" t="s">
        <v>31</v>
      </c>
      <c r="I2" s="21" t="s">
        <v>32</v>
      </c>
      <c r="J2" s="21" t="s">
        <v>33</v>
      </c>
    </row>
    <row r="3" spans="1:10">
      <c r="A3" s="16">
        <v>1</v>
      </c>
      <c r="B3" s="14" t="s">
        <v>1</v>
      </c>
      <c r="C3" s="12">
        <v>0</v>
      </c>
      <c r="D3" s="14">
        <v>2039778</v>
      </c>
      <c r="E3" s="12">
        <v>10418445</v>
      </c>
      <c r="F3" s="13">
        <v>0</v>
      </c>
      <c r="G3" s="12">
        <v>3780000</v>
      </c>
      <c r="H3" s="12">
        <v>1360000</v>
      </c>
      <c r="I3" s="12">
        <v>0</v>
      </c>
      <c r="J3" s="17">
        <f>SUM(C3:I3)</f>
        <v>17598223</v>
      </c>
    </row>
    <row r="4" spans="1:10">
      <c r="A4" s="16">
        <v>2</v>
      </c>
      <c r="B4" s="14" t="s">
        <v>2</v>
      </c>
      <c r="C4" s="12">
        <v>1441800</v>
      </c>
      <c r="D4" s="14">
        <v>0</v>
      </c>
      <c r="E4" s="12">
        <v>0</v>
      </c>
      <c r="F4" s="12">
        <v>0</v>
      </c>
      <c r="G4" s="12">
        <v>0</v>
      </c>
      <c r="H4" s="13">
        <v>0</v>
      </c>
      <c r="I4" s="12">
        <v>0</v>
      </c>
      <c r="J4" s="17">
        <f t="shared" ref="J4:J29" si="0">SUM(C4:I4)</f>
        <v>1441800</v>
      </c>
    </row>
    <row r="5" spans="1:10">
      <c r="A5" s="16">
        <v>3</v>
      </c>
      <c r="B5" s="14" t="s">
        <v>3</v>
      </c>
      <c r="C5" s="12">
        <v>312500</v>
      </c>
      <c r="D5" s="14">
        <v>2250400</v>
      </c>
      <c r="E5" s="12">
        <v>5590200</v>
      </c>
      <c r="F5" s="13">
        <v>0</v>
      </c>
      <c r="G5" s="12">
        <v>0</v>
      </c>
      <c r="H5" s="13">
        <v>0</v>
      </c>
      <c r="I5" s="12">
        <v>0</v>
      </c>
      <c r="J5" s="17">
        <f t="shared" si="0"/>
        <v>8153100</v>
      </c>
    </row>
    <row r="6" spans="1:10">
      <c r="A6" s="16">
        <v>4</v>
      </c>
      <c r="B6" s="14" t="s">
        <v>4</v>
      </c>
      <c r="C6" s="12">
        <v>155000</v>
      </c>
      <c r="D6" s="14">
        <v>0</v>
      </c>
      <c r="E6" s="12">
        <v>0</v>
      </c>
      <c r="F6" s="13">
        <v>0</v>
      </c>
      <c r="G6" s="12">
        <v>0</v>
      </c>
      <c r="H6" s="13">
        <v>0</v>
      </c>
      <c r="I6" s="12">
        <v>0</v>
      </c>
      <c r="J6" s="17">
        <f t="shared" si="0"/>
        <v>155000</v>
      </c>
    </row>
    <row r="7" spans="1:10">
      <c r="A7" s="16">
        <v>5</v>
      </c>
      <c r="B7" s="14" t="s">
        <v>5</v>
      </c>
      <c r="C7" s="12">
        <v>0</v>
      </c>
      <c r="D7" s="14">
        <v>0</v>
      </c>
      <c r="E7" s="13">
        <v>0</v>
      </c>
      <c r="F7" s="13">
        <v>684000</v>
      </c>
      <c r="G7" s="12">
        <v>410000</v>
      </c>
      <c r="H7" s="13">
        <v>1972000</v>
      </c>
      <c r="I7" s="12">
        <v>0</v>
      </c>
      <c r="J7" s="17">
        <f t="shared" si="0"/>
        <v>3066000</v>
      </c>
    </row>
    <row r="8" spans="1:10">
      <c r="A8" s="16">
        <v>6</v>
      </c>
      <c r="B8" s="14" t="s">
        <v>6</v>
      </c>
      <c r="C8" s="12">
        <v>351000</v>
      </c>
      <c r="D8" s="14">
        <v>0</v>
      </c>
      <c r="E8" s="13">
        <v>1625400</v>
      </c>
      <c r="F8" s="13">
        <v>0</v>
      </c>
      <c r="G8" s="12">
        <v>1400000</v>
      </c>
      <c r="H8" s="13">
        <v>0</v>
      </c>
      <c r="I8" s="12">
        <v>0</v>
      </c>
      <c r="J8" s="17">
        <f t="shared" si="0"/>
        <v>3376400</v>
      </c>
    </row>
    <row r="9" spans="1:10">
      <c r="A9" s="16">
        <v>7</v>
      </c>
      <c r="B9" s="14" t="s">
        <v>7</v>
      </c>
      <c r="C9" s="12">
        <v>0</v>
      </c>
      <c r="D9" s="14">
        <v>498500</v>
      </c>
      <c r="E9" s="13">
        <v>4275850</v>
      </c>
      <c r="F9" s="13">
        <v>2254000</v>
      </c>
      <c r="G9" s="13">
        <v>0</v>
      </c>
      <c r="H9" s="13">
        <v>0</v>
      </c>
      <c r="I9" s="12">
        <v>0</v>
      </c>
      <c r="J9" s="17">
        <f t="shared" si="0"/>
        <v>7028350</v>
      </c>
    </row>
    <row r="10" spans="1:10">
      <c r="A10" s="16">
        <v>8</v>
      </c>
      <c r="B10" s="14" t="s">
        <v>8</v>
      </c>
      <c r="C10" s="12">
        <v>831260</v>
      </c>
      <c r="D10" s="14">
        <v>3429400</v>
      </c>
      <c r="E10" s="13">
        <v>0</v>
      </c>
      <c r="F10" s="13">
        <v>0</v>
      </c>
      <c r="G10" s="13">
        <v>0</v>
      </c>
      <c r="H10" s="13">
        <v>0</v>
      </c>
      <c r="I10" s="12">
        <v>0</v>
      </c>
      <c r="J10" s="17">
        <f t="shared" si="0"/>
        <v>4260660</v>
      </c>
    </row>
    <row r="11" spans="1:10">
      <c r="A11" s="16">
        <v>9</v>
      </c>
      <c r="B11" s="14" t="s">
        <v>9</v>
      </c>
      <c r="C11" s="12">
        <v>0</v>
      </c>
      <c r="D11" s="14">
        <v>0</v>
      </c>
      <c r="E11" s="13">
        <v>1866800</v>
      </c>
      <c r="F11" s="13">
        <v>0</v>
      </c>
      <c r="G11" s="13">
        <v>0</v>
      </c>
      <c r="H11" s="13">
        <v>0</v>
      </c>
      <c r="I11" s="12">
        <v>0</v>
      </c>
      <c r="J11" s="17">
        <f t="shared" si="0"/>
        <v>1866800</v>
      </c>
    </row>
    <row r="12" spans="1:10">
      <c r="A12" s="16">
        <v>10</v>
      </c>
      <c r="B12" s="14" t="s">
        <v>65</v>
      </c>
      <c r="C12" s="12">
        <v>0</v>
      </c>
      <c r="D12" s="14">
        <v>571500</v>
      </c>
      <c r="E12" s="12">
        <v>0</v>
      </c>
      <c r="F12" s="13">
        <v>0</v>
      </c>
      <c r="G12" s="13">
        <v>0</v>
      </c>
      <c r="H12" s="13">
        <v>0</v>
      </c>
      <c r="I12" s="12">
        <v>0</v>
      </c>
      <c r="J12" s="17">
        <f t="shared" si="0"/>
        <v>571500</v>
      </c>
    </row>
    <row r="13" spans="1:10">
      <c r="A13" s="16">
        <v>11</v>
      </c>
      <c r="B13" s="14" t="s">
        <v>10</v>
      </c>
      <c r="C13" s="12">
        <v>0</v>
      </c>
      <c r="D13" s="14">
        <v>0</v>
      </c>
      <c r="E13" s="12">
        <v>0</v>
      </c>
      <c r="F13" s="13">
        <v>840000</v>
      </c>
      <c r="G13" s="13">
        <v>0</v>
      </c>
      <c r="H13" s="13">
        <v>0</v>
      </c>
      <c r="I13" s="12">
        <v>0</v>
      </c>
      <c r="J13" s="17">
        <f t="shared" si="0"/>
        <v>840000</v>
      </c>
    </row>
    <row r="14" spans="1:10">
      <c r="A14" s="16">
        <v>12</v>
      </c>
      <c r="B14" s="14" t="s">
        <v>11</v>
      </c>
      <c r="C14" s="14">
        <v>1320000</v>
      </c>
      <c r="D14" s="14">
        <v>596750</v>
      </c>
      <c r="E14" s="14">
        <v>0</v>
      </c>
      <c r="F14" s="13">
        <v>0</v>
      </c>
      <c r="G14" s="13">
        <v>0</v>
      </c>
      <c r="H14" s="13">
        <v>0</v>
      </c>
      <c r="I14" s="12">
        <v>0</v>
      </c>
      <c r="J14" s="17">
        <f t="shared" si="0"/>
        <v>1916750</v>
      </c>
    </row>
    <row r="15" spans="1:10">
      <c r="A15" s="16">
        <v>13</v>
      </c>
      <c r="B15" s="14" t="s">
        <v>12</v>
      </c>
      <c r="C15" s="12">
        <v>1092000</v>
      </c>
      <c r="D15" s="14">
        <v>0</v>
      </c>
      <c r="E15" s="13">
        <v>0</v>
      </c>
      <c r="F15" s="13">
        <v>0</v>
      </c>
      <c r="G15" s="13">
        <v>0</v>
      </c>
      <c r="H15" s="13">
        <v>0</v>
      </c>
      <c r="I15" s="12">
        <v>0</v>
      </c>
      <c r="J15" s="17">
        <f t="shared" si="0"/>
        <v>1092000</v>
      </c>
    </row>
    <row r="16" spans="1:10">
      <c r="A16" s="16">
        <v>14</v>
      </c>
      <c r="B16" s="14" t="s">
        <v>13</v>
      </c>
      <c r="C16" s="12">
        <v>1974530</v>
      </c>
      <c r="D16" s="14">
        <v>5114900</v>
      </c>
      <c r="E16" s="13">
        <v>11118120</v>
      </c>
      <c r="F16" s="13">
        <v>1177000</v>
      </c>
      <c r="G16" s="12">
        <v>9760000</v>
      </c>
      <c r="H16" s="13">
        <v>8304500</v>
      </c>
      <c r="I16" s="12">
        <v>0</v>
      </c>
      <c r="J16" s="17">
        <f t="shared" si="0"/>
        <v>37449050</v>
      </c>
    </row>
    <row r="17" spans="1:10">
      <c r="A17" s="16">
        <v>15</v>
      </c>
      <c r="B17" s="14" t="s">
        <v>14</v>
      </c>
      <c r="C17" s="12">
        <v>0</v>
      </c>
      <c r="D17" s="14">
        <v>788100</v>
      </c>
      <c r="E17" s="13">
        <v>0</v>
      </c>
      <c r="F17" s="13">
        <v>0</v>
      </c>
      <c r="G17" s="12">
        <v>1130000</v>
      </c>
      <c r="H17" s="13">
        <v>0</v>
      </c>
      <c r="I17" s="12">
        <v>0</v>
      </c>
      <c r="J17" s="17">
        <f t="shared" si="0"/>
        <v>1918100</v>
      </c>
    </row>
    <row r="18" spans="1:10">
      <c r="A18" s="16">
        <v>16</v>
      </c>
      <c r="B18" s="14" t="s">
        <v>15</v>
      </c>
      <c r="C18" s="12">
        <v>1793500</v>
      </c>
      <c r="D18" s="14">
        <v>0</v>
      </c>
      <c r="E18" s="13">
        <v>0</v>
      </c>
      <c r="F18" s="13">
        <v>0</v>
      </c>
      <c r="G18" s="13">
        <v>0</v>
      </c>
      <c r="H18" s="13">
        <v>0</v>
      </c>
      <c r="I18" s="12">
        <v>0</v>
      </c>
      <c r="J18" s="17">
        <f t="shared" si="0"/>
        <v>1793500</v>
      </c>
    </row>
    <row r="19" spans="1:10">
      <c r="A19" s="16">
        <v>17</v>
      </c>
      <c r="B19" s="14" t="s">
        <v>49</v>
      </c>
      <c r="C19" s="12">
        <v>457000</v>
      </c>
      <c r="D19" s="14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7">
        <f t="shared" si="0"/>
        <v>457000</v>
      </c>
    </row>
    <row r="20" spans="1:10">
      <c r="A20" s="16">
        <v>18</v>
      </c>
      <c r="B20" s="14" t="s">
        <v>16</v>
      </c>
      <c r="C20" s="12">
        <v>0</v>
      </c>
      <c r="D20" s="14">
        <v>0</v>
      </c>
      <c r="E20" s="13">
        <v>0</v>
      </c>
      <c r="F20" s="13">
        <v>0</v>
      </c>
      <c r="G20" s="13">
        <v>0</v>
      </c>
      <c r="H20" s="13">
        <v>0</v>
      </c>
      <c r="I20" s="12">
        <v>0</v>
      </c>
      <c r="J20" s="17">
        <f t="shared" si="0"/>
        <v>0</v>
      </c>
    </row>
    <row r="21" spans="1:10">
      <c r="A21" s="16">
        <v>19</v>
      </c>
      <c r="B21" s="14" t="s">
        <v>17</v>
      </c>
      <c r="C21" s="12">
        <v>0</v>
      </c>
      <c r="D21" s="14">
        <v>1629600</v>
      </c>
      <c r="E21" s="13">
        <v>1816511</v>
      </c>
      <c r="F21" s="13">
        <v>2310000</v>
      </c>
      <c r="G21" s="12">
        <v>3965000</v>
      </c>
      <c r="H21" s="13">
        <v>9690000</v>
      </c>
      <c r="I21" s="12">
        <v>0</v>
      </c>
      <c r="J21" s="17">
        <f t="shared" si="0"/>
        <v>19411111</v>
      </c>
    </row>
    <row r="22" spans="1:10">
      <c r="A22" s="16">
        <v>20</v>
      </c>
      <c r="B22" s="14" t="s">
        <v>18</v>
      </c>
      <c r="C22" s="12">
        <v>0</v>
      </c>
      <c r="D22" s="14">
        <v>407400</v>
      </c>
      <c r="E22" s="13">
        <v>1872000</v>
      </c>
      <c r="F22" s="13">
        <v>0</v>
      </c>
      <c r="G22" s="13">
        <v>0</v>
      </c>
      <c r="H22" s="13">
        <v>0</v>
      </c>
      <c r="I22" s="12">
        <v>0</v>
      </c>
      <c r="J22" s="17">
        <f t="shared" si="0"/>
        <v>2279400</v>
      </c>
    </row>
    <row r="23" spans="1:10">
      <c r="A23" s="16">
        <v>21</v>
      </c>
      <c r="B23" s="14" t="s">
        <v>19</v>
      </c>
      <c r="C23" s="12">
        <v>0</v>
      </c>
      <c r="D23" s="14">
        <v>0</v>
      </c>
      <c r="E23" s="12">
        <v>0</v>
      </c>
      <c r="F23" s="13">
        <v>0</v>
      </c>
      <c r="G23" s="12">
        <v>2280000</v>
      </c>
      <c r="H23" s="13">
        <v>0</v>
      </c>
      <c r="I23" s="12">
        <v>0</v>
      </c>
      <c r="J23" s="17">
        <f t="shared" si="0"/>
        <v>2280000</v>
      </c>
    </row>
    <row r="24" spans="1:10">
      <c r="A24" s="16">
        <v>22</v>
      </c>
      <c r="B24" s="14" t="s">
        <v>20</v>
      </c>
      <c r="C24" s="12">
        <v>549000</v>
      </c>
      <c r="D24" s="14">
        <v>0</v>
      </c>
      <c r="E24" s="13">
        <v>0</v>
      </c>
      <c r="F24" s="13">
        <v>0</v>
      </c>
      <c r="G24" s="12">
        <v>880000</v>
      </c>
      <c r="H24" s="13">
        <v>0</v>
      </c>
      <c r="I24" s="12">
        <v>0</v>
      </c>
      <c r="J24" s="17">
        <f t="shared" si="0"/>
        <v>1429000</v>
      </c>
    </row>
    <row r="25" spans="1:10">
      <c r="A25" s="16">
        <v>23</v>
      </c>
      <c r="B25" s="14" t="s">
        <v>21</v>
      </c>
      <c r="C25" s="12">
        <v>224500</v>
      </c>
      <c r="D25" s="14">
        <v>2788559</v>
      </c>
      <c r="E25" s="13">
        <v>0</v>
      </c>
      <c r="F25" s="13">
        <v>3661000</v>
      </c>
      <c r="G25" s="13">
        <v>0</v>
      </c>
      <c r="H25" s="13">
        <v>2855500</v>
      </c>
      <c r="I25" s="12">
        <v>0</v>
      </c>
      <c r="J25" s="17">
        <f t="shared" si="0"/>
        <v>9529559</v>
      </c>
    </row>
    <row r="26" spans="1:10">
      <c r="A26" s="16">
        <v>24</v>
      </c>
      <c r="B26" s="14" t="s">
        <v>22</v>
      </c>
      <c r="C26" s="12">
        <v>0</v>
      </c>
      <c r="D26" s="14">
        <v>2861050</v>
      </c>
      <c r="E26" s="13">
        <v>0</v>
      </c>
      <c r="F26" s="13">
        <v>0</v>
      </c>
      <c r="G26" s="12">
        <v>2120000</v>
      </c>
      <c r="H26" s="13">
        <v>0</v>
      </c>
      <c r="I26" s="12">
        <v>0</v>
      </c>
      <c r="J26" s="17">
        <f t="shared" si="0"/>
        <v>4981050</v>
      </c>
    </row>
    <row r="27" spans="1:10">
      <c r="A27" s="16">
        <v>25</v>
      </c>
      <c r="B27" s="14" t="s">
        <v>23</v>
      </c>
      <c r="C27" s="12">
        <v>1461500</v>
      </c>
      <c r="D27" s="14">
        <v>9808021</v>
      </c>
      <c r="E27" s="13">
        <v>11503000</v>
      </c>
      <c r="F27" s="13">
        <v>4375000</v>
      </c>
      <c r="G27" s="12">
        <v>8015000</v>
      </c>
      <c r="H27" s="13">
        <v>5066000</v>
      </c>
      <c r="I27" s="12">
        <v>266800</v>
      </c>
      <c r="J27" s="17">
        <f t="shared" si="0"/>
        <v>40495321</v>
      </c>
    </row>
    <row r="28" spans="1:10">
      <c r="A28" s="16">
        <v>26</v>
      </c>
      <c r="B28" s="14" t="s">
        <v>24</v>
      </c>
      <c r="C28" s="14">
        <v>0</v>
      </c>
      <c r="D28" s="14">
        <v>0</v>
      </c>
      <c r="E28" s="14">
        <v>0</v>
      </c>
      <c r="F28" s="13">
        <v>0</v>
      </c>
      <c r="G28" s="14">
        <v>2040000</v>
      </c>
      <c r="H28" s="13">
        <v>0</v>
      </c>
      <c r="I28" s="12">
        <v>0</v>
      </c>
      <c r="J28" s="17">
        <f t="shared" si="0"/>
        <v>2040000</v>
      </c>
    </row>
    <row r="29" spans="1:10">
      <c r="A29" s="16">
        <v>27</v>
      </c>
      <c r="B29" s="14" t="s">
        <v>25</v>
      </c>
      <c r="C29" s="12">
        <v>3287145</v>
      </c>
      <c r="D29" s="14">
        <v>1168250</v>
      </c>
      <c r="E29" s="13">
        <v>7860850</v>
      </c>
      <c r="F29" s="13">
        <v>0</v>
      </c>
      <c r="G29" s="12">
        <v>1540000</v>
      </c>
      <c r="H29" s="13">
        <v>0</v>
      </c>
      <c r="I29" s="12">
        <v>0</v>
      </c>
      <c r="J29" s="17">
        <f t="shared" si="0"/>
        <v>13856245</v>
      </c>
    </row>
    <row r="30" spans="1:10">
      <c r="A30" s="14"/>
      <c r="B30" s="18" t="s">
        <v>33</v>
      </c>
      <c r="C30" s="17">
        <f>SUM(C3:C29)</f>
        <v>15250735</v>
      </c>
      <c r="D30" s="17">
        <f t="shared" ref="D30:I30" si="1">SUM(D3:D29)</f>
        <v>33952208</v>
      </c>
      <c r="E30" s="17">
        <f t="shared" si="1"/>
        <v>57947176</v>
      </c>
      <c r="F30" s="17">
        <f t="shared" ref="F30" si="2">SUM(F3:F29)</f>
        <v>15301000</v>
      </c>
      <c r="G30" s="17">
        <f t="shared" si="1"/>
        <v>37320000</v>
      </c>
      <c r="H30" s="23">
        <f t="shared" si="1"/>
        <v>29248000</v>
      </c>
      <c r="I30" s="23">
        <f t="shared" si="1"/>
        <v>266800</v>
      </c>
      <c r="J30" s="17">
        <f>SUM(J3:J29)</f>
        <v>189285919</v>
      </c>
    </row>
    <row r="32" spans="1:10" s="19" customFormat="1">
      <c r="A32" s="57" t="s">
        <v>40</v>
      </c>
      <c r="B32" s="58"/>
      <c r="C32" s="18" t="s">
        <v>66</v>
      </c>
      <c r="D32" s="18" t="s">
        <v>66</v>
      </c>
      <c r="E32" s="18" t="s">
        <v>66</v>
      </c>
      <c r="F32" s="18" t="s">
        <v>66</v>
      </c>
      <c r="G32" s="18" t="s">
        <v>66</v>
      </c>
      <c r="H32" s="18" t="s">
        <v>66</v>
      </c>
      <c r="I32" s="18" t="s">
        <v>66</v>
      </c>
      <c r="J32" s="18" t="s">
        <v>66</v>
      </c>
    </row>
    <row r="34" spans="1:10">
      <c r="A34" s="60" t="s">
        <v>64</v>
      </c>
      <c r="B34" s="61"/>
      <c r="C34" s="41">
        <v>1.53</v>
      </c>
      <c r="D34" s="41">
        <v>3.4</v>
      </c>
      <c r="E34" s="41">
        <v>5.8</v>
      </c>
      <c r="F34" s="41">
        <v>1.53</v>
      </c>
      <c r="G34" s="41">
        <v>3.73</v>
      </c>
      <c r="H34" s="41">
        <v>2.93</v>
      </c>
      <c r="I34" s="41">
        <v>0.03</v>
      </c>
      <c r="J34" s="41">
        <f>SUM(C34:I34)</f>
        <v>18.950000000000003</v>
      </c>
    </row>
    <row r="36" spans="1:10" s="19" customFormat="1" ht="84.75" customHeight="1">
      <c r="A36" s="48"/>
      <c r="B36" s="48"/>
      <c r="C36" s="25" t="s">
        <v>68</v>
      </c>
      <c r="D36" s="25" t="s">
        <v>73</v>
      </c>
      <c r="E36" s="25" t="s">
        <v>69</v>
      </c>
      <c r="F36" s="25" t="s">
        <v>70</v>
      </c>
      <c r="G36" s="25" t="s">
        <v>71</v>
      </c>
      <c r="H36" s="25" t="s">
        <v>72</v>
      </c>
      <c r="I36" s="48"/>
      <c r="J36" s="48"/>
    </row>
    <row r="38" spans="1:10">
      <c r="C38" s="15">
        <v>15250735</v>
      </c>
      <c r="D38" s="15">
        <v>33952208</v>
      </c>
      <c r="E38" s="15">
        <v>57947176</v>
      </c>
      <c r="F38" s="15">
        <v>15301000</v>
      </c>
      <c r="G38" s="15">
        <v>37320000</v>
      </c>
      <c r="H38" s="15">
        <v>29248000</v>
      </c>
      <c r="I38" s="15">
        <v>266800</v>
      </c>
    </row>
    <row r="39" spans="1:10">
      <c r="C39" s="15">
        <f t="shared" ref="C39:I39" si="3">C30-C38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</row>
  </sheetData>
  <mergeCells count="3">
    <mergeCell ref="A1:J1"/>
    <mergeCell ref="A32:B32"/>
    <mergeCell ref="A34:B34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J36" sqref="J36"/>
    </sheetView>
  </sheetViews>
  <sheetFormatPr defaultRowHeight="15.75"/>
  <cols>
    <col min="1" max="1" width="7" style="15" customWidth="1"/>
    <col min="2" max="2" width="21.28515625" style="15" customWidth="1"/>
    <col min="3" max="3" width="15.140625" style="15" customWidth="1"/>
    <col min="4" max="4" width="16.140625" style="15" customWidth="1"/>
    <col min="5" max="5" width="16" style="15" customWidth="1"/>
    <col min="6" max="6" width="16.140625" style="15" customWidth="1"/>
    <col min="7" max="7" width="14.85546875" style="15" customWidth="1"/>
    <col min="8" max="9" width="13.85546875" style="15" customWidth="1"/>
    <col min="10" max="10" width="17.5703125" style="15" customWidth="1"/>
    <col min="11" max="11" width="11.28515625" style="15" bestFit="1" customWidth="1"/>
    <col min="12" max="12" width="10.140625" style="15" bestFit="1" customWidth="1"/>
    <col min="13" max="13" width="11.28515625" style="15" bestFit="1" customWidth="1"/>
    <col min="14" max="16384" width="9.140625" style="15"/>
  </cols>
  <sheetData>
    <row r="1" spans="1:10" s="27" customFormat="1" ht="20.2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2" customFormat="1" ht="47.25">
      <c r="A2" s="21" t="s">
        <v>0</v>
      </c>
      <c r="B2" s="21" t="s">
        <v>34</v>
      </c>
      <c r="C2" s="21" t="s">
        <v>26</v>
      </c>
      <c r="D2" s="21" t="s">
        <v>27</v>
      </c>
      <c r="E2" s="21" t="s">
        <v>30</v>
      </c>
      <c r="F2" s="21" t="s">
        <v>28</v>
      </c>
      <c r="G2" s="21" t="s">
        <v>29</v>
      </c>
      <c r="H2" s="21" t="s">
        <v>31</v>
      </c>
      <c r="I2" s="21" t="s">
        <v>32</v>
      </c>
      <c r="J2" s="21" t="s">
        <v>33</v>
      </c>
    </row>
    <row r="3" spans="1:10">
      <c r="A3" s="16">
        <v>1</v>
      </c>
      <c r="B3" s="14" t="s">
        <v>1</v>
      </c>
      <c r="C3" s="12">
        <v>0</v>
      </c>
      <c r="D3" s="14">
        <v>1251250</v>
      </c>
      <c r="E3" s="12">
        <v>5232000</v>
      </c>
      <c r="F3" s="13">
        <v>0</v>
      </c>
      <c r="G3" s="12">
        <v>1750000</v>
      </c>
      <c r="H3" s="12">
        <v>1181500</v>
      </c>
      <c r="I3" s="12">
        <v>0</v>
      </c>
      <c r="J3" s="17">
        <f>SUM(C3:I3)</f>
        <v>9414750</v>
      </c>
    </row>
    <row r="4" spans="1:10">
      <c r="A4" s="16">
        <v>2</v>
      </c>
      <c r="B4" s="14" t="s">
        <v>2</v>
      </c>
      <c r="C4" s="12">
        <v>687500</v>
      </c>
      <c r="D4" s="14">
        <v>0</v>
      </c>
      <c r="E4" s="12">
        <v>0</v>
      </c>
      <c r="F4" s="12">
        <v>0</v>
      </c>
      <c r="G4" s="12">
        <v>0</v>
      </c>
      <c r="H4" s="13">
        <v>0</v>
      </c>
      <c r="I4" s="12">
        <v>0</v>
      </c>
      <c r="J4" s="17">
        <f t="shared" ref="J4:J29" si="0">SUM(C4:I4)</f>
        <v>687500</v>
      </c>
    </row>
    <row r="5" spans="1:10">
      <c r="A5" s="16">
        <v>3</v>
      </c>
      <c r="B5" s="14" t="s">
        <v>3</v>
      </c>
      <c r="C5" s="12">
        <v>550000</v>
      </c>
      <c r="D5" s="14">
        <v>873000</v>
      </c>
      <c r="E5" s="12">
        <v>2808000</v>
      </c>
      <c r="F5" s="13">
        <v>0</v>
      </c>
      <c r="G5" s="12">
        <v>0</v>
      </c>
      <c r="H5" s="13">
        <v>0</v>
      </c>
      <c r="I5" s="12">
        <v>0</v>
      </c>
      <c r="J5" s="17">
        <f t="shared" si="0"/>
        <v>4231000</v>
      </c>
    </row>
    <row r="6" spans="1:10">
      <c r="A6" s="16">
        <v>4</v>
      </c>
      <c r="B6" s="14" t="s">
        <v>4</v>
      </c>
      <c r="C6" s="12">
        <v>0</v>
      </c>
      <c r="D6" s="14">
        <v>0</v>
      </c>
      <c r="E6" s="12">
        <v>0</v>
      </c>
      <c r="F6" s="13">
        <v>0</v>
      </c>
      <c r="G6" s="12">
        <v>0</v>
      </c>
      <c r="H6" s="13">
        <v>0</v>
      </c>
      <c r="I6" s="12">
        <v>0</v>
      </c>
      <c r="J6" s="17">
        <f t="shared" si="0"/>
        <v>0</v>
      </c>
    </row>
    <row r="7" spans="1:10">
      <c r="A7" s="16">
        <v>5</v>
      </c>
      <c r="B7" s="14" t="s">
        <v>5</v>
      </c>
      <c r="C7" s="12">
        <v>0</v>
      </c>
      <c r="D7" s="14">
        <v>0</v>
      </c>
      <c r="E7" s="13">
        <v>0</v>
      </c>
      <c r="F7" s="13">
        <v>0</v>
      </c>
      <c r="G7" s="12">
        <v>0</v>
      </c>
      <c r="H7" s="13">
        <v>2941000</v>
      </c>
      <c r="I7" s="12">
        <v>0</v>
      </c>
      <c r="J7" s="17">
        <f t="shared" si="0"/>
        <v>2941000</v>
      </c>
    </row>
    <row r="8" spans="1:10">
      <c r="A8" s="16">
        <v>6</v>
      </c>
      <c r="B8" s="14" t="s">
        <v>6</v>
      </c>
      <c r="C8" s="12">
        <v>130500</v>
      </c>
      <c r="D8" s="14">
        <v>0</v>
      </c>
      <c r="E8" s="13">
        <v>750400</v>
      </c>
      <c r="F8" s="13">
        <v>0</v>
      </c>
      <c r="G8" s="12">
        <v>800000</v>
      </c>
      <c r="H8" s="13">
        <v>0</v>
      </c>
      <c r="I8" s="12">
        <v>0</v>
      </c>
      <c r="J8" s="17">
        <f t="shared" si="0"/>
        <v>1680900</v>
      </c>
    </row>
    <row r="9" spans="1:10">
      <c r="A9" s="16">
        <v>7</v>
      </c>
      <c r="B9" s="14" t="s">
        <v>7</v>
      </c>
      <c r="C9" s="12">
        <v>0</v>
      </c>
      <c r="D9" s="14">
        <v>358900</v>
      </c>
      <c r="E9" s="13">
        <v>2542800</v>
      </c>
      <c r="F9" s="13">
        <v>1470000</v>
      </c>
      <c r="G9" s="13">
        <v>0</v>
      </c>
      <c r="H9" s="13">
        <v>0</v>
      </c>
      <c r="I9" s="12">
        <v>0</v>
      </c>
      <c r="J9" s="17">
        <f t="shared" si="0"/>
        <v>4371700</v>
      </c>
    </row>
    <row r="10" spans="1:10">
      <c r="A10" s="16">
        <v>8</v>
      </c>
      <c r="B10" s="14" t="s">
        <v>8</v>
      </c>
      <c r="C10" s="12">
        <v>291500</v>
      </c>
      <c r="D10" s="14">
        <v>1353150</v>
      </c>
      <c r="E10" s="13">
        <v>0</v>
      </c>
      <c r="F10" s="13">
        <v>0</v>
      </c>
      <c r="G10" s="13">
        <v>0</v>
      </c>
      <c r="H10" s="13">
        <v>0</v>
      </c>
      <c r="I10" s="12">
        <v>0</v>
      </c>
      <c r="J10" s="17">
        <f t="shared" si="0"/>
        <v>1644650</v>
      </c>
    </row>
    <row r="11" spans="1:10">
      <c r="A11" s="16">
        <v>9</v>
      </c>
      <c r="B11" s="14" t="s">
        <v>9</v>
      </c>
      <c r="C11" s="12">
        <v>0</v>
      </c>
      <c r="D11" s="14">
        <v>0</v>
      </c>
      <c r="E11" s="13">
        <v>951600</v>
      </c>
      <c r="F11" s="13">
        <v>0</v>
      </c>
      <c r="G11" s="13">
        <v>0</v>
      </c>
      <c r="H11" s="13">
        <v>0</v>
      </c>
      <c r="I11" s="12">
        <v>0</v>
      </c>
      <c r="J11" s="17">
        <f t="shared" si="0"/>
        <v>951600</v>
      </c>
    </row>
    <row r="12" spans="1:10">
      <c r="A12" s="16">
        <v>10</v>
      </c>
      <c r="B12" s="14" t="s">
        <v>65</v>
      </c>
      <c r="C12" s="12">
        <v>0</v>
      </c>
      <c r="D12" s="14">
        <v>1068000</v>
      </c>
      <c r="E12" s="12">
        <v>0</v>
      </c>
      <c r="F12" s="13">
        <v>0</v>
      </c>
      <c r="G12" s="13">
        <v>0</v>
      </c>
      <c r="H12" s="13">
        <v>0</v>
      </c>
      <c r="I12" s="12">
        <v>0</v>
      </c>
      <c r="J12" s="17">
        <f t="shared" si="0"/>
        <v>1068000</v>
      </c>
    </row>
    <row r="13" spans="1:10">
      <c r="A13" s="16">
        <v>11</v>
      </c>
      <c r="B13" s="14" t="s">
        <v>10</v>
      </c>
      <c r="C13" s="12">
        <v>0</v>
      </c>
      <c r="D13" s="14">
        <v>0</v>
      </c>
      <c r="E13" s="12">
        <v>0</v>
      </c>
      <c r="F13" s="13">
        <v>630000</v>
      </c>
      <c r="G13" s="13">
        <v>0</v>
      </c>
      <c r="H13" s="13">
        <v>0</v>
      </c>
      <c r="I13" s="12">
        <v>0</v>
      </c>
      <c r="J13" s="17">
        <f t="shared" si="0"/>
        <v>630000</v>
      </c>
    </row>
    <row r="14" spans="1:10">
      <c r="A14" s="16">
        <v>12</v>
      </c>
      <c r="B14" s="14" t="s">
        <v>11</v>
      </c>
      <c r="C14" s="14">
        <v>1347500</v>
      </c>
      <c r="D14" s="14">
        <v>271600</v>
      </c>
      <c r="E14" s="14">
        <v>0</v>
      </c>
      <c r="F14" s="13">
        <v>0</v>
      </c>
      <c r="G14" s="13">
        <v>420000</v>
      </c>
      <c r="H14" s="13">
        <v>0</v>
      </c>
      <c r="I14" s="12">
        <v>0</v>
      </c>
      <c r="J14" s="17">
        <f t="shared" si="0"/>
        <v>2039100</v>
      </c>
    </row>
    <row r="15" spans="1:10">
      <c r="A15" s="16">
        <v>13</v>
      </c>
      <c r="B15" s="14" t="s">
        <v>12</v>
      </c>
      <c r="C15" s="12">
        <v>416600</v>
      </c>
      <c r="D15" s="14">
        <v>0</v>
      </c>
      <c r="E15" s="13">
        <v>0</v>
      </c>
      <c r="F15" s="13">
        <v>0</v>
      </c>
      <c r="G15" s="13">
        <v>0</v>
      </c>
      <c r="H15" s="13">
        <v>0</v>
      </c>
      <c r="I15" s="12">
        <v>0</v>
      </c>
      <c r="J15" s="17">
        <f t="shared" si="0"/>
        <v>416600</v>
      </c>
    </row>
    <row r="16" spans="1:10">
      <c r="A16" s="16">
        <v>14</v>
      </c>
      <c r="B16" s="14" t="s">
        <v>13</v>
      </c>
      <c r="C16" s="12">
        <v>752500</v>
      </c>
      <c r="D16" s="14">
        <v>3559900</v>
      </c>
      <c r="E16" s="13">
        <v>4951400</v>
      </c>
      <c r="F16" s="13">
        <v>840000</v>
      </c>
      <c r="G16" s="12">
        <v>4660000</v>
      </c>
      <c r="H16" s="13">
        <v>5210500</v>
      </c>
      <c r="I16" s="12">
        <v>0</v>
      </c>
      <c r="J16" s="17">
        <f t="shared" si="0"/>
        <v>19974300</v>
      </c>
    </row>
    <row r="17" spans="1:10">
      <c r="A17" s="16">
        <v>15</v>
      </c>
      <c r="B17" s="14" t="s">
        <v>14</v>
      </c>
      <c r="C17" s="12">
        <v>0</v>
      </c>
      <c r="D17" s="14">
        <v>388000</v>
      </c>
      <c r="E17" s="13">
        <v>0</v>
      </c>
      <c r="F17" s="13">
        <v>0</v>
      </c>
      <c r="G17" s="12">
        <v>360000</v>
      </c>
      <c r="H17" s="13">
        <v>0</v>
      </c>
      <c r="I17" s="12">
        <v>0</v>
      </c>
      <c r="J17" s="17">
        <f t="shared" si="0"/>
        <v>748000</v>
      </c>
    </row>
    <row r="18" spans="1:10">
      <c r="A18" s="16">
        <v>16</v>
      </c>
      <c r="B18" s="14" t="s">
        <v>15</v>
      </c>
      <c r="C18" s="12">
        <v>1124500</v>
      </c>
      <c r="D18" s="14">
        <v>0</v>
      </c>
      <c r="E18" s="13">
        <v>0</v>
      </c>
      <c r="F18" s="13">
        <v>0</v>
      </c>
      <c r="G18" s="13">
        <v>0</v>
      </c>
      <c r="H18" s="13">
        <v>0</v>
      </c>
      <c r="I18" s="12">
        <v>0</v>
      </c>
      <c r="J18" s="17">
        <f t="shared" si="0"/>
        <v>1124500</v>
      </c>
    </row>
    <row r="19" spans="1:10">
      <c r="A19" s="16">
        <v>17</v>
      </c>
      <c r="B19" s="14" t="s">
        <v>49</v>
      </c>
      <c r="C19" s="12">
        <v>1112000</v>
      </c>
      <c r="D19" s="14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7">
        <f t="shared" si="0"/>
        <v>1112000</v>
      </c>
    </row>
    <row r="20" spans="1:10">
      <c r="A20" s="16">
        <v>18</v>
      </c>
      <c r="B20" s="14" t="s">
        <v>16</v>
      </c>
      <c r="C20" s="12">
        <v>0</v>
      </c>
      <c r="D20" s="14">
        <v>0</v>
      </c>
      <c r="E20" s="13">
        <v>0</v>
      </c>
      <c r="F20" s="13">
        <v>0</v>
      </c>
      <c r="G20" s="13">
        <v>0</v>
      </c>
      <c r="H20" s="13">
        <v>0</v>
      </c>
      <c r="I20" s="12">
        <v>0</v>
      </c>
      <c r="J20" s="17">
        <f t="shared" si="0"/>
        <v>0</v>
      </c>
    </row>
    <row r="21" spans="1:10">
      <c r="A21" s="16">
        <v>19</v>
      </c>
      <c r="B21" s="14" t="s">
        <v>17</v>
      </c>
      <c r="C21" s="12">
        <v>0</v>
      </c>
      <c r="D21" s="14">
        <v>873000</v>
      </c>
      <c r="E21" s="13">
        <v>780000</v>
      </c>
      <c r="F21" s="13">
        <v>1470000</v>
      </c>
      <c r="G21" s="12">
        <v>3240000</v>
      </c>
      <c r="H21" s="13">
        <v>5355000</v>
      </c>
      <c r="I21" s="12">
        <v>0</v>
      </c>
      <c r="J21" s="17">
        <f t="shared" si="0"/>
        <v>11718000</v>
      </c>
    </row>
    <row r="22" spans="1:10">
      <c r="A22" s="16">
        <v>20</v>
      </c>
      <c r="B22" s="14" t="s">
        <v>18</v>
      </c>
      <c r="C22" s="12">
        <v>0</v>
      </c>
      <c r="D22" s="14">
        <v>203700</v>
      </c>
      <c r="E22" s="13">
        <v>936000</v>
      </c>
      <c r="F22" s="13">
        <v>0</v>
      </c>
      <c r="G22" s="13">
        <v>0</v>
      </c>
      <c r="H22" s="13">
        <v>0</v>
      </c>
      <c r="I22" s="12">
        <v>0</v>
      </c>
      <c r="J22" s="17">
        <f t="shared" si="0"/>
        <v>1139700</v>
      </c>
    </row>
    <row r="23" spans="1:10">
      <c r="A23" s="16">
        <v>21</v>
      </c>
      <c r="B23" s="14" t="s">
        <v>19</v>
      </c>
      <c r="C23" s="12">
        <v>0</v>
      </c>
      <c r="D23" s="14">
        <v>0</v>
      </c>
      <c r="E23" s="12">
        <v>0</v>
      </c>
      <c r="F23" s="13">
        <v>0</v>
      </c>
      <c r="G23" s="12">
        <v>1140000</v>
      </c>
      <c r="H23" s="13">
        <v>0</v>
      </c>
      <c r="I23" s="12">
        <v>0</v>
      </c>
      <c r="J23" s="17">
        <f t="shared" si="0"/>
        <v>1140000</v>
      </c>
    </row>
    <row r="24" spans="1:10">
      <c r="A24" s="16">
        <v>22</v>
      </c>
      <c r="B24" s="14" t="s">
        <v>20</v>
      </c>
      <c r="C24" s="12">
        <v>319000</v>
      </c>
      <c r="D24" s="14">
        <v>270000</v>
      </c>
      <c r="E24" s="13">
        <v>0</v>
      </c>
      <c r="F24" s="13">
        <v>660000</v>
      </c>
      <c r="G24" s="12">
        <v>660000</v>
      </c>
      <c r="H24" s="13">
        <v>0</v>
      </c>
      <c r="I24" s="12">
        <v>0</v>
      </c>
      <c r="J24" s="17">
        <f t="shared" si="0"/>
        <v>1909000</v>
      </c>
    </row>
    <row r="25" spans="1:10">
      <c r="A25" s="16">
        <v>23</v>
      </c>
      <c r="B25" s="14" t="s">
        <v>21</v>
      </c>
      <c r="C25" s="12">
        <v>434500</v>
      </c>
      <c r="D25" s="14">
        <v>1481800</v>
      </c>
      <c r="E25" s="13">
        <v>0</v>
      </c>
      <c r="F25" s="13">
        <v>2751000</v>
      </c>
      <c r="G25" s="13">
        <v>0</v>
      </c>
      <c r="H25" s="13">
        <v>1530000</v>
      </c>
      <c r="I25" s="12">
        <v>0</v>
      </c>
      <c r="J25" s="17">
        <f t="shared" si="0"/>
        <v>6197300</v>
      </c>
    </row>
    <row r="26" spans="1:10">
      <c r="A26" s="16">
        <v>24</v>
      </c>
      <c r="B26" s="14" t="s">
        <v>22</v>
      </c>
      <c r="C26" s="12">
        <v>0</v>
      </c>
      <c r="D26" s="14">
        <v>1163050</v>
      </c>
      <c r="E26" s="13">
        <v>0</v>
      </c>
      <c r="F26" s="13">
        <v>0</v>
      </c>
      <c r="G26" s="12">
        <v>1200000</v>
      </c>
      <c r="H26" s="13">
        <v>0</v>
      </c>
      <c r="I26" s="12">
        <v>0</v>
      </c>
      <c r="J26" s="17">
        <f t="shared" si="0"/>
        <v>2363050</v>
      </c>
    </row>
    <row r="27" spans="1:10">
      <c r="A27" s="16">
        <v>25</v>
      </c>
      <c r="B27" s="14" t="s">
        <v>23</v>
      </c>
      <c r="C27" s="12">
        <v>639511</v>
      </c>
      <c r="D27" s="14">
        <v>4704900</v>
      </c>
      <c r="E27" s="13">
        <v>7496200</v>
      </c>
      <c r="F27" s="13">
        <v>3213000</v>
      </c>
      <c r="G27" s="12">
        <v>5130000</v>
      </c>
      <c r="H27" s="13">
        <v>3170500</v>
      </c>
      <c r="I27" s="12">
        <v>0</v>
      </c>
      <c r="J27" s="17">
        <f t="shared" si="0"/>
        <v>24354111</v>
      </c>
    </row>
    <row r="28" spans="1:10">
      <c r="A28" s="16">
        <v>26</v>
      </c>
      <c r="B28" s="14" t="s">
        <v>24</v>
      </c>
      <c r="C28" s="14">
        <v>0</v>
      </c>
      <c r="D28" s="14">
        <v>0</v>
      </c>
      <c r="E28" s="14">
        <v>0</v>
      </c>
      <c r="F28" s="13">
        <v>0</v>
      </c>
      <c r="G28" s="14">
        <v>1190000</v>
      </c>
      <c r="H28" s="13">
        <v>0</v>
      </c>
      <c r="I28" s="12">
        <v>0</v>
      </c>
      <c r="J28" s="17">
        <f t="shared" si="0"/>
        <v>1190000</v>
      </c>
    </row>
    <row r="29" spans="1:10">
      <c r="A29" s="16">
        <v>27</v>
      </c>
      <c r="B29" s="14" t="s">
        <v>25</v>
      </c>
      <c r="C29" s="12">
        <v>1626000</v>
      </c>
      <c r="D29" s="14">
        <v>795800</v>
      </c>
      <c r="E29" s="13">
        <v>4971200</v>
      </c>
      <c r="F29" s="13">
        <v>0</v>
      </c>
      <c r="G29" s="12">
        <v>560000</v>
      </c>
      <c r="H29" s="13">
        <v>0</v>
      </c>
      <c r="I29" s="12">
        <v>0</v>
      </c>
      <c r="J29" s="17">
        <f t="shared" si="0"/>
        <v>7953000</v>
      </c>
    </row>
    <row r="30" spans="1:10">
      <c r="A30" s="14"/>
      <c r="B30" s="18" t="s">
        <v>33</v>
      </c>
      <c r="C30" s="17">
        <f>SUM(C3:C29)</f>
        <v>9431611</v>
      </c>
      <c r="D30" s="17">
        <f t="shared" ref="D30:I30" si="1">SUM(D3:D29)</f>
        <v>18616050</v>
      </c>
      <c r="E30" s="17">
        <f t="shared" si="1"/>
        <v>31419600</v>
      </c>
      <c r="F30" s="17">
        <f t="shared" si="1"/>
        <v>11034000</v>
      </c>
      <c r="G30" s="17">
        <f t="shared" si="1"/>
        <v>21110000</v>
      </c>
      <c r="H30" s="23">
        <f t="shared" si="1"/>
        <v>19388500</v>
      </c>
      <c r="I30" s="23">
        <f t="shared" si="1"/>
        <v>0</v>
      </c>
      <c r="J30" s="17">
        <f>SUM(J3:J29)</f>
        <v>110999761</v>
      </c>
    </row>
    <row r="32" spans="1:10" s="19" customFormat="1">
      <c r="A32" s="57" t="s">
        <v>40</v>
      </c>
      <c r="B32" s="58"/>
      <c r="C32" s="18" t="s">
        <v>80</v>
      </c>
      <c r="D32" s="18" t="s">
        <v>80</v>
      </c>
      <c r="E32" s="18" t="s">
        <v>80</v>
      </c>
      <c r="F32" s="18" t="s">
        <v>80</v>
      </c>
      <c r="G32" s="18" t="s">
        <v>80</v>
      </c>
      <c r="H32" s="18" t="s">
        <v>80</v>
      </c>
      <c r="I32" s="18" t="s">
        <v>80</v>
      </c>
      <c r="J32" s="18" t="s">
        <v>80</v>
      </c>
    </row>
    <row r="34" spans="1:10">
      <c r="A34" s="60" t="s">
        <v>64</v>
      </c>
      <c r="B34" s="61"/>
      <c r="C34" s="41">
        <v>0.94</v>
      </c>
      <c r="D34" s="41">
        <v>1.86</v>
      </c>
      <c r="E34" s="41">
        <v>3.14</v>
      </c>
      <c r="F34" s="41">
        <v>1.1000000000000001</v>
      </c>
      <c r="G34" s="41">
        <v>2.15</v>
      </c>
      <c r="H34" s="41">
        <v>1.94</v>
      </c>
      <c r="I34" s="41">
        <v>0</v>
      </c>
      <c r="J34" s="41">
        <f>SUM(C34:I34)</f>
        <v>11.129999999999999</v>
      </c>
    </row>
    <row r="35" spans="1:10">
      <c r="A35" s="51"/>
      <c r="B35" s="51"/>
      <c r="C35" s="52"/>
      <c r="D35" s="52"/>
      <c r="E35" s="52"/>
      <c r="F35" s="52"/>
      <c r="G35" s="52"/>
      <c r="H35" s="52"/>
      <c r="I35" s="52"/>
      <c r="J35" s="52"/>
    </row>
    <row r="36" spans="1:10">
      <c r="B36" s="24" t="s">
        <v>75</v>
      </c>
      <c r="C36" s="15">
        <v>9431611</v>
      </c>
      <c r="D36" s="15">
        <v>18616050</v>
      </c>
      <c r="E36" s="15">
        <v>31419600</v>
      </c>
      <c r="F36" s="15">
        <v>11034000</v>
      </c>
      <c r="G36" s="15">
        <v>21460000</v>
      </c>
      <c r="H36" s="15">
        <v>19388500</v>
      </c>
      <c r="I36" s="15">
        <v>0</v>
      </c>
      <c r="J36" s="15">
        <f>SUM(C36:I36)</f>
        <v>111349761</v>
      </c>
    </row>
    <row r="37" spans="1:10">
      <c r="B37" s="24"/>
    </row>
    <row r="38" spans="1:10">
      <c r="B38" s="24" t="s">
        <v>76</v>
      </c>
      <c r="C38" s="15">
        <f>C30-C36</f>
        <v>0</v>
      </c>
      <c r="D38" s="15">
        <f t="shared" ref="D38:J38" si="2">D30-D36</f>
        <v>0</v>
      </c>
      <c r="E38" s="15">
        <f t="shared" si="2"/>
        <v>0</v>
      </c>
      <c r="F38" s="15">
        <f t="shared" si="2"/>
        <v>0</v>
      </c>
      <c r="G38" s="15">
        <f t="shared" si="2"/>
        <v>-350000</v>
      </c>
      <c r="H38" s="15">
        <f t="shared" si="2"/>
        <v>0</v>
      </c>
      <c r="I38" s="15">
        <f t="shared" si="2"/>
        <v>0</v>
      </c>
      <c r="J38" s="15">
        <f t="shared" si="2"/>
        <v>-350000</v>
      </c>
    </row>
    <row r="40" spans="1:10" s="19" customFormat="1" ht="119.25" customHeight="1">
      <c r="A40" s="15"/>
      <c r="B40" s="15"/>
      <c r="C40" s="25" t="s">
        <v>82</v>
      </c>
      <c r="D40" s="25" t="s">
        <v>81</v>
      </c>
      <c r="E40" s="25" t="s">
        <v>83</v>
      </c>
      <c r="F40" s="25" t="s">
        <v>84</v>
      </c>
      <c r="G40" s="25" t="s">
        <v>85</v>
      </c>
      <c r="H40" s="25" t="s">
        <v>86</v>
      </c>
      <c r="I40" s="15"/>
      <c r="J40" s="15"/>
    </row>
  </sheetData>
  <autoFilter ref="A2:J30"/>
  <mergeCells count="3">
    <mergeCell ref="A1:J1"/>
    <mergeCell ref="A32:B32"/>
    <mergeCell ref="A34:B3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3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P1"/>
    </sheetView>
  </sheetViews>
  <sheetFormatPr defaultRowHeight="15.75"/>
  <cols>
    <col min="1" max="1" width="6.28515625" style="15" customWidth="1"/>
    <col min="2" max="2" width="17.5703125" style="15" customWidth="1"/>
    <col min="3" max="3" width="11.140625" style="15" customWidth="1"/>
    <col min="4" max="4" width="12.5703125" style="15" customWidth="1"/>
    <col min="5" max="5" width="11.7109375" style="15" customWidth="1"/>
    <col min="6" max="10" width="12.5703125" style="15" customWidth="1"/>
    <col min="11" max="11" width="13.28515625" style="15" customWidth="1"/>
    <col min="12" max="12" width="10.42578125" style="15" customWidth="1"/>
    <col min="13" max="13" width="11.28515625" style="15" customWidth="1"/>
    <col min="14" max="14" width="11.5703125" style="15" customWidth="1"/>
    <col min="15" max="19" width="12.85546875" style="15" customWidth="1"/>
    <col min="20" max="20" width="13.140625" style="15" customWidth="1"/>
    <col min="21" max="25" width="12.7109375" style="15" customWidth="1"/>
    <col min="26" max="26" width="13" style="15" customWidth="1"/>
    <col min="27" max="27" width="10.28515625" style="15" customWidth="1"/>
    <col min="28" max="28" width="12.140625" style="15" customWidth="1"/>
    <col min="29" max="29" width="10.140625" style="15" customWidth="1"/>
    <col min="30" max="34" width="12.5703125" style="15" customWidth="1"/>
    <col min="35" max="35" width="11.85546875" style="15" customWidth="1"/>
    <col min="36" max="36" width="10.28515625" style="15" customWidth="1"/>
    <col min="37" max="37" width="11.42578125" style="15" customWidth="1"/>
    <col min="38" max="38" width="12" style="15" customWidth="1"/>
    <col min="39" max="43" width="11.85546875" style="15" customWidth="1"/>
    <col min="44" max="44" width="11.28515625" style="15" customWidth="1"/>
    <col min="45" max="45" width="11.42578125" style="15" customWidth="1"/>
    <col min="46" max="49" width="12.7109375" style="15" customWidth="1"/>
    <col min="50" max="50" width="11.85546875" style="15" customWidth="1"/>
    <col min="51" max="51" width="8.5703125" style="15" customWidth="1"/>
    <col min="52" max="52" width="9" style="15" customWidth="1"/>
    <col min="53" max="53" width="10.140625" style="15" customWidth="1"/>
    <col min="54" max="58" width="12.85546875" style="15" customWidth="1"/>
    <col min="59" max="59" width="10.140625" style="15" customWidth="1"/>
    <col min="60" max="60" width="11.140625" style="15" customWidth="1"/>
    <col min="61" max="61" width="12.28515625" style="15" customWidth="1"/>
    <col min="62" max="62" width="12.140625" style="15" customWidth="1"/>
    <col min="63" max="67" width="11.5703125" style="15" customWidth="1"/>
    <col min="68" max="68" width="12.5703125" style="15" bestFit="1" customWidth="1"/>
    <col min="69" max="16384" width="9.140625" style="15"/>
  </cols>
  <sheetData>
    <row r="1" spans="1:68" ht="20.2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</row>
    <row r="2" spans="1:68" s="24" customFormat="1" ht="20.25">
      <c r="A2" s="64" t="s">
        <v>0</v>
      </c>
      <c r="B2" s="64" t="s">
        <v>34</v>
      </c>
      <c r="C2" s="66" t="s">
        <v>26</v>
      </c>
      <c r="D2" s="67"/>
      <c r="E2" s="67"/>
      <c r="F2" s="67"/>
      <c r="G2" s="67"/>
      <c r="H2" s="67"/>
      <c r="I2" s="67"/>
      <c r="J2" s="67"/>
      <c r="K2" s="68"/>
      <c r="L2" s="63" t="s">
        <v>27</v>
      </c>
      <c r="M2" s="63"/>
      <c r="N2" s="63"/>
      <c r="O2" s="63"/>
      <c r="P2" s="63"/>
      <c r="Q2" s="63"/>
      <c r="R2" s="63"/>
      <c r="S2" s="63"/>
      <c r="T2" s="63"/>
      <c r="U2" s="63" t="s">
        <v>30</v>
      </c>
      <c r="V2" s="63"/>
      <c r="W2" s="63"/>
      <c r="X2" s="63"/>
      <c r="Y2" s="63"/>
      <c r="Z2" s="63"/>
      <c r="AA2" s="63" t="s">
        <v>28</v>
      </c>
      <c r="AB2" s="63"/>
      <c r="AC2" s="63"/>
      <c r="AD2" s="63"/>
      <c r="AE2" s="63"/>
      <c r="AF2" s="63"/>
      <c r="AG2" s="63"/>
      <c r="AH2" s="63"/>
      <c r="AI2" s="63"/>
      <c r="AJ2" s="66" t="s">
        <v>29</v>
      </c>
      <c r="AK2" s="67"/>
      <c r="AL2" s="67"/>
      <c r="AM2" s="67"/>
      <c r="AN2" s="67"/>
      <c r="AO2" s="67"/>
      <c r="AP2" s="67"/>
      <c r="AQ2" s="67"/>
      <c r="AR2" s="68"/>
      <c r="AS2" s="63" t="s">
        <v>31</v>
      </c>
      <c r="AT2" s="63"/>
      <c r="AU2" s="63"/>
      <c r="AV2" s="63"/>
      <c r="AW2" s="63"/>
      <c r="AX2" s="63"/>
      <c r="AY2" s="63" t="s">
        <v>45</v>
      </c>
      <c r="AZ2" s="63"/>
      <c r="BA2" s="63"/>
      <c r="BB2" s="63"/>
      <c r="BC2" s="63"/>
      <c r="BD2" s="63"/>
      <c r="BE2" s="63"/>
      <c r="BF2" s="63"/>
      <c r="BG2" s="63"/>
      <c r="BH2" s="63" t="s">
        <v>39</v>
      </c>
      <c r="BI2" s="63"/>
      <c r="BJ2" s="63"/>
      <c r="BK2" s="63"/>
      <c r="BL2" s="63"/>
      <c r="BM2" s="63"/>
      <c r="BN2" s="63"/>
      <c r="BO2" s="63"/>
      <c r="BP2" s="63"/>
    </row>
    <row r="3" spans="1:68" s="22" customFormat="1">
      <c r="A3" s="65"/>
      <c r="B3" s="65"/>
      <c r="C3" s="21" t="s">
        <v>41</v>
      </c>
      <c r="D3" s="21" t="s">
        <v>42</v>
      </c>
      <c r="E3" s="21" t="s">
        <v>43</v>
      </c>
      <c r="F3" s="21" t="s">
        <v>44</v>
      </c>
      <c r="G3" s="21" t="s">
        <v>48</v>
      </c>
      <c r="H3" s="21" t="s">
        <v>51</v>
      </c>
      <c r="I3" s="21" t="s">
        <v>62</v>
      </c>
      <c r="J3" s="21" t="s">
        <v>74</v>
      </c>
      <c r="K3" s="25" t="s">
        <v>33</v>
      </c>
      <c r="L3" s="21" t="s">
        <v>41</v>
      </c>
      <c r="M3" s="21" t="s">
        <v>42</v>
      </c>
      <c r="N3" s="21" t="s">
        <v>43</v>
      </c>
      <c r="O3" s="21" t="s">
        <v>44</v>
      </c>
      <c r="P3" s="21" t="s">
        <v>48</v>
      </c>
      <c r="Q3" s="21" t="s">
        <v>51</v>
      </c>
      <c r="R3" s="21" t="s">
        <v>62</v>
      </c>
      <c r="S3" s="21" t="s">
        <v>74</v>
      </c>
      <c r="T3" s="25" t="s">
        <v>33</v>
      </c>
      <c r="U3" s="21" t="s">
        <v>44</v>
      </c>
      <c r="V3" s="21" t="s">
        <v>48</v>
      </c>
      <c r="W3" s="21" t="s">
        <v>51</v>
      </c>
      <c r="X3" s="21" t="s">
        <v>62</v>
      </c>
      <c r="Y3" s="21" t="s">
        <v>74</v>
      </c>
      <c r="Z3" s="25" t="s">
        <v>33</v>
      </c>
      <c r="AA3" s="21" t="s">
        <v>41</v>
      </c>
      <c r="AB3" s="21" t="s">
        <v>42</v>
      </c>
      <c r="AC3" s="21" t="s">
        <v>43</v>
      </c>
      <c r="AD3" s="21" t="s">
        <v>44</v>
      </c>
      <c r="AE3" s="21" t="s">
        <v>48</v>
      </c>
      <c r="AF3" s="21" t="s">
        <v>51</v>
      </c>
      <c r="AG3" s="21" t="s">
        <v>62</v>
      </c>
      <c r="AH3" s="21" t="s">
        <v>74</v>
      </c>
      <c r="AI3" s="25" t="s">
        <v>33</v>
      </c>
      <c r="AJ3" s="21" t="s">
        <v>41</v>
      </c>
      <c r="AK3" s="21" t="s">
        <v>42</v>
      </c>
      <c r="AL3" s="21" t="s">
        <v>43</v>
      </c>
      <c r="AM3" s="21" t="s">
        <v>44</v>
      </c>
      <c r="AN3" s="21" t="s">
        <v>48</v>
      </c>
      <c r="AO3" s="21" t="s">
        <v>51</v>
      </c>
      <c r="AP3" s="21" t="s">
        <v>62</v>
      </c>
      <c r="AQ3" s="21" t="s">
        <v>74</v>
      </c>
      <c r="AR3" s="25" t="s">
        <v>33</v>
      </c>
      <c r="AS3" s="21" t="s">
        <v>44</v>
      </c>
      <c r="AT3" s="21" t="s">
        <v>48</v>
      </c>
      <c r="AU3" s="21" t="s">
        <v>51</v>
      </c>
      <c r="AV3" s="21" t="s">
        <v>62</v>
      </c>
      <c r="AW3" s="21" t="s">
        <v>74</v>
      </c>
      <c r="AX3" s="25" t="s">
        <v>33</v>
      </c>
      <c r="AY3" s="21" t="s">
        <v>41</v>
      </c>
      <c r="AZ3" s="21" t="s">
        <v>42</v>
      </c>
      <c r="BA3" s="21" t="s">
        <v>43</v>
      </c>
      <c r="BB3" s="21" t="s">
        <v>44</v>
      </c>
      <c r="BC3" s="21" t="s">
        <v>48</v>
      </c>
      <c r="BD3" s="21" t="s">
        <v>51</v>
      </c>
      <c r="BE3" s="21" t="s">
        <v>62</v>
      </c>
      <c r="BF3" s="21" t="s">
        <v>74</v>
      </c>
      <c r="BG3" s="25" t="s">
        <v>33</v>
      </c>
      <c r="BH3" s="21" t="s">
        <v>41</v>
      </c>
      <c r="BI3" s="21" t="s">
        <v>42</v>
      </c>
      <c r="BJ3" s="21" t="s">
        <v>43</v>
      </c>
      <c r="BK3" s="21" t="s">
        <v>44</v>
      </c>
      <c r="BL3" s="21" t="s">
        <v>48</v>
      </c>
      <c r="BM3" s="21" t="s">
        <v>51</v>
      </c>
      <c r="BN3" s="21" t="s">
        <v>62</v>
      </c>
      <c r="BO3" s="21" t="s">
        <v>74</v>
      </c>
      <c r="BP3" s="25" t="s">
        <v>39</v>
      </c>
    </row>
    <row r="4" spans="1:68">
      <c r="A4" s="16">
        <v>1</v>
      </c>
      <c r="B4" s="14" t="s">
        <v>1</v>
      </c>
      <c r="C4" s="14">
        <v>465000</v>
      </c>
      <c r="D4" s="14">
        <v>2984462</v>
      </c>
      <c r="E4" s="14">
        <v>2388667</v>
      </c>
      <c r="F4" s="12">
        <v>1020000</v>
      </c>
      <c r="G4" s="12">
        <v>0</v>
      </c>
      <c r="H4" s="12">
        <v>0</v>
      </c>
      <c r="I4" s="12">
        <v>0</v>
      </c>
      <c r="J4" s="12">
        <v>0</v>
      </c>
      <c r="K4" s="26">
        <f>SUM(C4:J4)</f>
        <v>6858129</v>
      </c>
      <c r="L4" s="14">
        <v>390000</v>
      </c>
      <c r="M4" s="5">
        <v>6700250</v>
      </c>
      <c r="N4" s="14">
        <v>6943550</v>
      </c>
      <c r="O4" s="12">
        <v>1885000</v>
      </c>
      <c r="P4" s="14">
        <v>1613500</v>
      </c>
      <c r="Q4" s="14">
        <v>2144459</v>
      </c>
      <c r="R4" s="14">
        <v>2039778</v>
      </c>
      <c r="S4" s="14">
        <v>1105750</v>
      </c>
      <c r="T4" s="26">
        <f>SUM(L4:S4)</f>
        <v>22822287</v>
      </c>
      <c r="U4" s="12">
        <v>6146000</v>
      </c>
      <c r="V4" s="12">
        <v>7293000</v>
      </c>
      <c r="W4" s="12">
        <v>10548119</v>
      </c>
      <c r="X4" s="12">
        <v>10418445</v>
      </c>
      <c r="Y4" s="12">
        <v>4152000</v>
      </c>
      <c r="Z4" s="26">
        <f>SUM(U4:Y4)</f>
        <v>38557564</v>
      </c>
      <c r="AA4" s="14">
        <v>0</v>
      </c>
      <c r="AB4" s="14">
        <v>1553000</v>
      </c>
      <c r="AC4" s="14">
        <v>3599000</v>
      </c>
      <c r="AD4" s="12">
        <v>600000</v>
      </c>
      <c r="AE4" s="12">
        <v>0</v>
      </c>
      <c r="AF4" s="13">
        <v>0</v>
      </c>
      <c r="AG4" s="13">
        <v>0</v>
      </c>
      <c r="AH4" s="13">
        <v>0</v>
      </c>
      <c r="AI4" s="26">
        <f>SUM(AA4:AH4)</f>
        <v>5752000</v>
      </c>
      <c r="AJ4" s="14">
        <v>290000</v>
      </c>
      <c r="AK4" s="14">
        <v>1550000</v>
      </c>
      <c r="AL4" s="14">
        <v>2180000</v>
      </c>
      <c r="AM4" s="12">
        <v>2000000</v>
      </c>
      <c r="AN4" s="12">
        <v>2250000</v>
      </c>
      <c r="AO4" s="12">
        <v>3825000</v>
      </c>
      <c r="AP4" s="12">
        <v>3780000</v>
      </c>
      <c r="AQ4" s="12">
        <v>1750000</v>
      </c>
      <c r="AR4" s="26">
        <f>SUM(AJ4:AQ4)</f>
        <v>17625000</v>
      </c>
      <c r="AS4" s="12">
        <v>0</v>
      </c>
      <c r="AT4" s="12">
        <v>1900000</v>
      </c>
      <c r="AU4" s="12">
        <v>2131500</v>
      </c>
      <c r="AV4" s="12">
        <v>1360000</v>
      </c>
      <c r="AW4" s="12">
        <v>1003000</v>
      </c>
      <c r="AX4" s="26">
        <f>SUM(AS4:AW4)</f>
        <v>6394500</v>
      </c>
      <c r="AY4" s="14">
        <v>0</v>
      </c>
      <c r="AZ4" s="14">
        <v>0</v>
      </c>
      <c r="BA4" s="14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26">
        <f>SUM(AY4:BE4)</f>
        <v>0</v>
      </c>
      <c r="BH4" s="14">
        <f t="shared" ref="BH4:BH30" si="0">C4+AJ4+AA4+L4+AY4</f>
        <v>1145000</v>
      </c>
      <c r="BI4" s="14">
        <f t="shared" ref="BI4:BI30" si="1">D4+AK4+AB4+M4+AZ4</f>
        <v>12787712</v>
      </c>
      <c r="BJ4" s="14">
        <f t="shared" ref="BJ4:BJ30" si="2">E4+AL4+AC4+N4+BA4</f>
        <v>15111217</v>
      </c>
      <c r="BK4" s="14">
        <f t="shared" ref="BK4:BK30" si="3">F4+AM4+AD4+O4+U4+AS4+BB4</f>
        <v>11651000</v>
      </c>
      <c r="BL4" s="14">
        <f t="shared" ref="BL4:BL30" si="4">G4+AN4+AE4+P4+V4+AT4+BC4</f>
        <v>13056500</v>
      </c>
      <c r="BM4" s="14">
        <f>H4+Q4+W4+AF4+AO4+AU4+BD4</f>
        <v>18649078</v>
      </c>
      <c r="BN4" s="14">
        <f>I4+R4+X4+AG4+AP4+AV4+BE4</f>
        <v>17598223</v>
      </c>
      <c r="BO4" s="14">
        <f>J4+S4+Y4+AH4+AQ4+AW4+BF4</f>
        <v>8010750</v>
      </c>
      <c r="BP4" s="26">
        <f>SUM(BH4:BO4)</f>
        <v>98009480</v>
      </c>
    </row>
    <row r="5" spans="1:68">
      <c r="A5" s="16">
        <v>2</v>
      </c>
      <c r="B5" s="14" t="s">
        <v>2</v>
      </c>
      <c r="C5" s="14">
        <v>155000</v>
      </c>
      <c r="D5" s="14">
        <v>0</v>
      </c>
      <c r="E5" s="14">
        <v>713000</v>
      </c>
      <c r="F5" s="12">
        <v>950000</v>
      </c>
      <c r="G5" s="12">
        <v>1016000</v>
      </c>
      <c r="H5" s="12">
        <v>1587900</v>
      </c>
      <c r="I5" s="12">
        <v>1441800</v>
      </c>
      <c r="J5" s="12">
        <v>564500</v>
      </c>
      <c r="K5" s="26">
        <f t="shared" ref="K5:K31" si="5">SUM(C5:J5)</f>
        <v>6428200</v>
      </c>
      <c r="L5" s="14">
        <v>0</v>
      </c>
      <c r="M5" s="14">
        <v>0</v>
      </c>
      <c r="N5" s="14">
        <v>0</v>
      </c>
      <c r="O5" s="12">
        <v>0</v>
      </c>
      <c r="P5" s="14">
        <v>0</v>
      </c>
      <c r="Q5" s="14">
        <v>0</v>
      </c>
      <c r="R5" s="14">
        <v>0</v>
      </c>
      <c r="S5" s="14">
        <v>0</v>
      </c>
      <c r="T5" s="26">
        <f t="shared" ref="T5:T31" si="6">SUM(L5:S5)</f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26">
        <f t="shared" ref="Z5:Z31" si="7">SUM(U5:Y5)</f>
        <v>0</v>
      </c>
      <c r="AA5" s="14">
        <v>290000</v>
      </c>
      <c r="AB5" s="14">
        <v>0</v>
      </c>
      <c r="AC5" s="14">
        <v>0</v>
      </c>
      <c r="AD5" s="12">
        <v>800000</v>
      </c>
      <c r="AE5" s="12">
        <v>0</v>
      </c>
      <c r="AF5" s="12">
        <v>190000</v>
      </c>
      <c r="AG5" s="12">
        <v>0</v>
      </c>
      <c r="AH5" s="12">
        <v>0</v>
      </c>
      <c r="AI5" s="26">
        <f t="shared" ref="AI5:AI31" si="8">SUM(AA5:AH5)</f>
        <v>1280000</v>
      </c>
      <c r="AJ5" s="14">
        <v>0</v>
      </c>
      <c r="AK5" s="14">
        <v>0</v>
      </c>
      <c r="AL5" s="14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26">
        <f t="shared" ref="AR5:AR31" si="9">SUM(AJ5:AQ5)</f>
        <v>0</v>
      </c>
      <c r="AS5" s="12">
        <v>0</v>
      </c>
      <c r="AT5" s="12">
        <v>0</v>
      </c>
      <c r="AU5" s="13">
        <v>0</v>
      </c>
      <c r="AV5" s="13">
        <v>0</v>
      </c>
      <c r="AW5" s="13">
        <v>0</v>
      </c>
      <c r="AX5" s="26">
        <f t="shared" ref="AX5:AX30" si="10">SUM(AS5:AW5)</f>
        <v>0</v>
      </c>
      <c r="AY5" s="14">
        <v>0</v>
      </c>
      <c r="AZ5" s="14">
        <v>0</v>
      </c>
      <c r="BA5" s="14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26">
        <f>SUM(AY5:BF5)</f>
        <v>0</v>
      </c>
      <c r="BH5" s="14">
        <f t="shared" si="0"/>
        <v>445000</v>
      </c>
      <c r="BI5" s="14">
        <f t="shared" si="1"/>
        <v>0</v>
      </c>
      <c r="BJ5" s="14">
        <f t="shared" si="2"/>
        <v>713000</v>
      </c>
      <c r="BK5" s="14">
        <f t="shared" si="3"/>
        <v>1750000</v>
      </c>
      <c r="BL5" s="14">
        <f t="shared" si="4"/>
        <v>1016000</v>
      </c>
      <c r="BM5" s="14">
        <f t="shared" ref="BM5:BM30" si="11">H5+Q5+W5+AF5+AO5+AU5+BD5</f>
        <v>1777900</v>
      </c>
      <c r="BN5" s="14">
        <f t="shared" ref="BN5:BN30" si="12">I5+R5+X5+AG5+AP5+AV5+BE5</f>
        <v>1441800</v>
      </c>
      <c r="BO5" s="14">
        <f t="shared" ref="BO5:BO30" si="13">J5+S5+Y5+AH5+AQ5+AW5+BF5</f>
        <v>564500</v>
      </c>
      <c r="BP5" s="26">
        <f t="shared" ref="BP5:BP30" si="14">SUM(BH5:BO5)</f>
        <v>7708200</v>
      </c>
    </row>
    <row r="6" spans="1:68">
      <c r="A6" s="16">
        <v>3</v>
      </c>
      <c r="B6" s="14" t="s">
        <v>3</v>
      </c>
      <c r="C6" s="14">
        <v>155000</v>
      </c>
      <c r="D6" s="14">
        <v>362500</v>
      </c>
      <c r="E6" s="14">
        <v>1994500</v>
      </c>
      <c r="F6" s="12">
        <v>965500</v>
      </c>
      <c r="G6" s="12">
        <v>420000</v>
      </c>
      <c r="H6" s="12">
        <v>0</v>
      </c>
      <c r="I6" s="12">
        <v>312500</v>
      </c>
      <c r="J6" s="12">
        <v>550000</v>
      </c>
      <c r="K6" s="26">
        <f t="shared" si="5"/>
        <v>4760000</v>
      </c>
      <c r="L6" s="14">
        <v>195000</v>
      </c>
      <c r="M6" s="5">
        <v>2055950</v>
      </c>
      <c r="N6" s="14">
        <v>2113500</v>
      </c>
      <c r="O6" s="12">
        <v>1152000</v>
      </c>
      <c r="P6" s="14">
        <v>280000</v>
      </c>
      <c r="Q6" s="14">
        <v>0</v>
      </c>
      <c r="R6" s="14">
        <v>2250400</v>
      </c>
      <c r="S6" s="14">
        <v>727500</v>
      </c>
      <c r="T6" s="26">
        <f t="shared" si="6"/>
        <v>8774350</v>
      </c>
      <c r="U6" s="12">
        <v>1890000</v>
      </c>
      <c r="V6" s="12">
        <v>2623500</v>
      </c>
      <c r="W6" s="12">
        <v>4036000</v>
      </c>
      <c r="X6" s="12">
        <v>5590200</v>
      </c>
      <c r="Y6" s="12">
        <v>2340000</v>
      </c>
      <c r="Z6" s="26">
        <f t="shared" si="7"/>
        <v>16479700</v>
      </c>
      <c r="AA6" s="14">
        <v>290000</v>
      </c>
      <c r="AB6" s="14">
        <v>2383000</v>
      </c>
      <c r="AC6" s="14">
        <v>3091000</v>
      </c>
      <c r="AD6" s="12">
        <v>300000</v>
      </c>
      <c r="AE6" s="12">
        <v>0</v>
      </c>
      <c r="AF6" s="13">
        <v>0</v>
      </c>
      <c r="AG6" s="13">
        <v>0</v>
      </c>
      <c r="AH6" s="13">
        <v>0</v>
      </c>
      <c r="AI6" s="26">
        <f t="shared" si="8"/>
        <v>6064000</v>
      </c>
      <c r="AJ6" s="14">
        <v>0</v>
      </c>
      <c r="AK6" s="14">
        <v>0</v>
      </c>
      <c r="AL6" s="14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26">
        <f t="shared" si="9"/>
        <v>0</v>
      </c>
      <c r="AS6" s="12">
        <v>0</v>
      </c>
      <c r="AT6" s="12">
        <v>0</v>
      </c>
      <c r="AU6" s="13">
        <v>0</v>
      </c>
      <c r="AV6" s="13">
        <v>0</v>
      </c>
      <c r="AW6" s="13">
        <v>0</v>
      </c>
      <c r="AX6" s="26">
        <f t="shared" si="10"/>
        <v>0</v>
      </c>
      <c r="AY6" s="14">
        <v>0</v>
      </c>
      <c r="AZ6" s="14">
        <v>100000</v>
      </c>
      <c r="BA6" s="14">
        <v>1274000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26">
        <f t="shared" ref="BG6:BG30" si="15">SUM(AY6:BF6)</f>
        <v>1374000</v>
      </c>
      <c r="BH6" s="14">
        <f t="shared" si="0"/>
        <v>640000</v>
      </c>
      <c r="BI6" s="14">
        <f t="shared" si="1"/>
        <v>4901450</v>
      </c>
      <c r="BJ6" s="14">
        <f t="shared" si="2"/>
        <v>8473000</v>
      </c>
      <c r="BK6" s="14">
        <f t="shared" si="3"/>
        <v>4307500</v>
      </c>
      <c r="BL6" s="14">
        <f t="shared" si="4"/>
        <v>3323500</v>
      </c>
      <c r="BM6" s="14">
        <f t="shared" si="11"/>
        <v>4036000</v>
      </c>
      <c r="BN6" s="14">
        <f t="shared" si="12"/>
        <v>8153100</v>
      </c>
      <c r="BO6" s="14">
        <f>J6+S6+Y6+AH6+AQ6+AW6+BF6</f>
        <v>3617500</v>
      </c>
      <c r="BP6" s="26">
        <f t="shared" si="14"/>
        <v>37452050</v>
      </c>
    </row>
    <row r="7" spans="1:68">
      <c r="A7" s="16">
        <v>4</v>
      </c>
      <c r="B7" s="14" t="s">
        <v>4</v>
      </c>
      <c r="C7" s="14">
        <v>0</v>
      </c>
      <c r="D7" s="14">
        <v>155000</v>
      </c>
      <c r="E7" s="14">
        <v>-155000</v>
      </c>
      <c r="F7" s="12">
        <v>0</v>
      </c>
      <c r="G7" s="12">
        <v>0</v>
      </c>
      <c r="H7" s="12">
        <v>220000</v>
      </c>
      <c r="I7" s="12">
        <v>155000</v>
      </c>
      <c r="J7" s="12">
        <v>0</v>
      </c>
      <c r="K7" s="26">
        <f t="shared" si="5"/>
        <v>375000</v>
      </c>
      <c r="L7" s="14">
        <v>0</v>
      </c>
      <c r="M7" s="14">
        <v>0</v>
      </c>
      <c r="N7" s="14">
        <v>0</v>
      </c>
      <c r="O7" s="12">
        <v>0</v>
      </c>
      <c r="P7" s="14">
        <v>0</v>
      </c>
      <c r="Q7" s="14">
        <v>0</v>
      </c>
      <c r="R7" s="14">
        <v>0</v>
      </c>
      <c r="S7" s="14">
        <v>0</v>
      </c>
      <c r="T7" s="26">
        <f t="shared" si="6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26">
        <f t="shared" si="7"/>
        <v>0</v>
      </c>
      <c r="AA7" s="14">
        <v>0</v>
      </c>
      <c r="AB7" s="14">
        <v>0</v>
      </c>
      <c r="AC7" s="14">
        <v>0</v>
      </c>
      <c r="AD7" s="12">
        <v>0</v>
      </c>
      <c r="AE7" s="12">
        <v>0</v>
      </c>
      <c r="AF7" s="13">
        <v>0</v>
      </c>
      <c r="AG7" s="13">
        <v>0</v>
      </c>
      <c r="AH7" s="13">
        <v>0</v>
      </c>
      <c r="AI7" s="26">
        <f t="shared" si="8"/>
        <v>0</v>
      </c>
      <c r="AJ7" s="14">
        <v>0</v>
      </c>
      <c r="AK7" s="14">
        <v>0</v>
      </c>
      <c r="AL7" s="14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26">
        <f t="shared" si="9"/>
        <v>0</v>
      </c>
      <c r="AS7" s="12">
        <v>0</v>
      </c>
      <c r="AT7" s="12">
        <v>0</v>
      </c>
      <c r="AU7" s="13">
        <v>0</v>
      </c>
      <c r="AV7" s="13">
        <v>0</v>
      </c>
      <c r="AW7" s="13">
        <v>0</v>
      </c>
      <c r="AX7" s="26">
        <f t="shared" si="10"/>
        <v>0</v>
      </c>
      <c r="AY7" s="14">
        <v>0</v>
      </c>
      <c r="AZ7" s="14">
        <v>0</v>
      </c>
      <c r="BA7" s="14">
        <v>100000</v>
      </c>
      <c r="BB7" s="12">
        <v>150000</v>
      </c>
      <c r="BC7" s="12">
        <v>0</v>
      </c>
      <c r="BD7" s="12">
        <v>0</v>
      </c>
      <c r="BE7" s="12">
        <v>0</v>
      </c>
      <c r="BF7" s="12">
        <v>0</v>
      </c>
      <c r="BG7" s="26">
        <f t="shared" si="15"/>
        <v>250000</v>
      </c>
      <c r="BH7" s="14">
        <f t="shared" si="0"/>
        <v>0</v>
      </c>
      <c r="BI7" s="14">
        <f t="shared" si="1"/>
        <v>155000</v>
      </c>
      <c r="BJ7" s="14">
        <f t="shared" si="2"/>
        <v>-55000</v>
      </c>
      <c r="BK7" s="14">
        <f t="shared" si="3"/>
        <v>150000</v>
      </c>
      <c r="BL7" s="14">
        <f t="shared" si="4"/>
        <v>0</v>
      </c>
      <c r="BM7" s="14">
        <f t="shared" si="11"/>
        <v>220000</v>
      </c>
      <c r="BN7" s="14">
        <f t="shared" si="12"/>
        <v>155000</v>
      </c>
      <c r="BO7" s="14">
        <f t="shared" si="13"/>
        <v>0</v>
      </c>
      <c r="BP7" s="26">
        <f t="shared" si="14"/>
        <v>625000</v>
      </c>
    </row>
    <row r="8" spans="1:68">
      <c r="A8" s="16">
        <v>5</v>
      </c>
      <c r="B8" s="14" t="s">
        <v>5</v>
      </c>
      <c r="C8" s="14">
        <v>0</v>
      </c>
      <c r="D8" s="14">
        <v>155000</v>
      </c>
      <c r="E8" s="14">
        <v>458933</v>
      </c>
      <c r="F8" s="12">
        <v>172000</v>
      </c>
      <c r="G8" s="12">
        <v>0</v>
      </c>
      <c r="H8" s="12">
        <v>0</v>
      </c>
      <c r="I8" s="12">
        <v>0</v>
      </c>
      <c r="J8" s="12">
        <v>0</v>
      </c>
      <c r="K8" s="26">
        <f t="shared" si="5"/>
        <v>785933</v>
      </c>
      <c r="L8" s="14">
        <v>0</v>
      </c>
      <c r="M8" s="14">
        <v>322500</v>
      </c>
      <c r="N8" s="14">
        <v>122950</v>
      </c>
      <c r="O8" s="12">
        <v>0</v>
      </c>
      <c r="P8" s="14">
        <v>0</v>
      </c>
      <c r="Q8" s="14">
        <v>0</v>
      </c>
      <c r="R8" s="14">
        <v>0</v>
      </c>
      <c r="S8" s="14">
        <v>0</v>
      </c>
      <c r="T8" s="26">
        <f t="shared" si="6"/>
        <v>445450</v>
      </c>
      <c r="U8" s="12">
        <v>0</v>
      </c>
      <c r="V8" s="13">
        <v>0</v>
      </c>
      <c r="W8" s="13">
        <v>0</v>
      </c>
      <c r="X8" s="13">
        <v>0</v>
      </c>
      <c r="Y8" s="13">
        <v>0</v>
      </c>
      <c r="Z8" s="26">
        <f t="shared" si="7"/>
        <v>0</v>
      </c>
      <c r="AA8" s="14">
        <v>0</v>
      </c>
      <c r="AB8" s="14">
        <v>605000</v>
      </c>
      <c r="AC8" s="14">
        <v>782000</v>
      </c>
      <c r="AD8" s="12">
        <v>480000</v>
      </c>
      <c r="AE8" s="12">
        <v>0</v>
      </c>
      <c r="AF8" s="13">
        <v>0</v>
      </c>
      <c r="AG8" s="13">
        <v>684000</v>
      </c>
      <c r="AH8" s="13">
        <v>0</v>
      </c>
      <c r="AI8" s="26">
        <f t="shared" si="8"/>
        <v>2551000</v>
      </c>
      <c r="AJ8" s="14">
        <v>0</v>
      </c>
      <c r="AK8" s="14">
        <v>0</v>
      </c>
      <c r="AL8" s="14">
        <v>1110000</v>
      </c>
      <c r="AM8" s="12">
        <v>200000</v>
      </c>
      <c r="AN8" s="12">
        <v>-3000000</v>
      </c>
      <c r="AO8" s="12">
        <v>0</v>
      </c>
      <c r="AP8" s="12">
        <v>410000</v>
      </c>
      <c r="AQ8" s="12">
        <v>0</v>
      </c>
      <c r="AR8" s="26">
        <f t="shared" si="9"/>
        <v>-1280000</v>
      </c>
      <c r="AS8" s="12">
        <v>0</v>
      </c>
      <c r="AT8" s="12">
        <v>0</v>
      </c>
      <c r="AU8" s="13">
        <v>0</v>
      </c>
      <c r="AV8" s="13">
        <v>1972000</v>
      </c>
      <c r="AW8" s="13">
        <v>2431000</v>
      </c>
      <c r="AX8" s="26">
        <f t="shared" si="10"/>
        <v>4403000</v>
      </c>
      <c r="AY8" s="14">
        <v>0</v>
      </c>
      <c r="AZ8" s="14">
        <v>100000</v>
      </c>
      <c r="BA8" s="14">
        <v>276000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26">
        <f t="shared" si="15"/>
        <v>376000</v>
      </c>
      <c r="BH8" s="14">
        <f t="shared" si="0"/>
        <v>0</v>
      </c>
      <c r="BI8" s="14">
        <f t="shared" si="1"/>
        <v>1182500</v>
      </c>
      <c r="BJ8" s="14">
        <f t="shared" si="2"/>
        <v>2749883</v>
      </c>
      <c r="BK8" s="14">
        <f t="shared" si="3"/>
        <v>852000</v>
      </c>
      <c r="BL8" s="14">
        <f t="shared" si="4"/>
        <v>-3000000</v>
      </c>
      <c r="BM8" s="14">
        <f t="shared" si="11"/>
        <v>0</v>
      </c>
      <c r="BN8" s="14">
        <f t="shared" si="12"/>
        <v>3066000</v>
      </c>
      <c r="BO8" s="14">
        <f t="shared" si="13"/>
        <v>2431000</v>
      </c>
      <c r="BP8" s="26">
        <f t="shared" si="14"/>
        <v>7281383</v>
      </c>
    </row>
    <row r="9" spans="1:68">
      <c r="A9" s="16">
        <v>6</v>
      </c>
      <c r="B9" s="14" t="s">
        <v>6</v>
      </c>
      <c r="C9" s="14">
        <v>310000</v>
      </c>
      <c r="D9" s="14">
        <v>919000</v>
      </c>
      <c r="E9" s="14">
        <v>756500</v>
      </c>
      <c r="F9" s="12">
        <v>631000</v>
      </c>
      <c r="G9" s="12">
        <v>378000</v>
      </c>
      <c r="H9" s="12">
        <v>473900</v>
      </c>
      <c r="I9" s="12">
        <v>351000</v>
      </c>
      <c r="J9" s="12">
        <v>130500</v>
      </c>
      <c r="K9" s="26">
        <f t="shared" si="5"/>
        <v>3949900</v>
      </c>
      <c r="L9" s="14">
        <v>195000</v>
      </c>
      <c r="M9" s="14">
        <v>1186900</v>
      </c>
      <c r="N9" s="14">
        <v>982000</v>
      </c>
      <c r="O9" s="12">
        <v>242000</v>
      </c>
      <c r="P9" s="14">
        <v>0</v>
      </c>
      <c r="Q9" s="14">
        <v>0</v>
      </c>
      <c r="R9" s="14">
        <v>0</v>
      </c>
      <c r="S9" s="14">
        <v>0</v>
      </c>
      <c r="T9" s="26">
        <f t="shared" si="6"/>
        <v>2605900</v>
      </c>
      <c r="U9" s="12">
        <v>409500</v>
      </c>
      <c r="V9" s="13">
        <v>542500</v>
      </c>
      <c r="W9" s="13">
        <v>1329300</v>
      </c>
      <c r="X9" s="13">
        <v>1625400</v>
      </c>
      <c r="Y9" s="13">
        <v>750400</v>
      </c>
      <c r="Z9" s="26">
        <f t="shared" si="7"/>
        <v>4657100</v>
      </c>
      <c r="AA9" s="14">
        <v>290000</v>
      </c>
      <c r="AB9" s="14">
        <v>364000</v>
      </c>
      <c r="AC9" s="14">
        <v>404000</v>
      </c>
      <c r="AD9" s="12">
        <v>248000</v>
      </c>
      <c r="AE9" s="12">
        <v>0</v>
      </c>
      <c r="AF9" s="13">
        <v>0</v>
      </c>
      <c r="AG9" s="13">
        <v>0</v>
      </c>
      <c r="AH9" s="13">
        <v>0</v>
      </c>
      <c r="AI9" s="26">
        <f t="shared" si="8"/>
        <v>1306000</v>
      </c>
      <c r="AJ9" s="14">
        <v>290000</v>
      </c>
      <c r="AK9" s="14">
        <v>2490000</v>
      </c>
      <c r="AL9" s="14">
        <v>910000</v>
      </c>
      <c r="AM9" s="12">
        <v>1613500</v>
      </c>
      <c r="AN9" s="12">
        <v>730000</v>
      </c>
      <c r="AO9" s="12">
        <v>750000</v>
      </c>
      <c r="AP9" s="12">
        <v>1400000</v>
      </c>
      <c r="AQ9" s="12">
        <v>700000</v>
      </c>
      <c r="AR9" s="26">
        <f t="shared" si="9"/>
        <v>8883500</v>
      </c>
      <c r="AS9" s="12">
        <v>0</v>
      </c>
      <c r="AT9" s="12">
        <v>0</v>
      </c>
      <c r="AU9" s="13">
        <v>0</v>
      </c>
      <c r="AV9" s="13">
        <v>0</v>
      </c>
      <c r="AW9" s="13">
        <v>0</v>
      </c>
      <c r="AX9" s="26">
        <f t="shared" si="10"/>
        <v>0</v>
      </c>
      <c r="AY9" s="14">
        <v>0</v>
      </c>
      <c r="AZ9" s="14">
        <v>100000</v>
      </c>
      <c r="BA9" s="14">
        <v>339200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26">
        <f t="shared" si="15"/>
        <v>439200</v>
      </c>
      <c r="BH9" s="14">
        <f t="shared" si="0"/>
        <v>1085000</v>
      </c>
      <c r="BI9" s="14">
        <f t="shared" si="1"/>
        <v>5059900</v>
      </c>
      <c r="BJ9" s="14">
        <f t="shared" si="2"/>
        <v>3391700</v>
      </c>
      <c r="BK9" s="14">
        <f t="shared" si="3"/>
        <v>3144000</v>
      </c>
      <c r="BL9" s="14">
        <f t="shared" si="4"/>
        <v>1650500</v>
      </c>
      <c r="BM9" s="14">
        <f t="shared" si="11"/>
        <v>2553200</v>
      </c>
      <c r="BN9" s="14">
        <f t="shared" si="12"/>
        <v>3376400</v>
      </c>
      <c r="BO9" s="14">
        <f t="shared" si="13"/>
        <v>1580900</v>
      </c>
      <c r="BP9" s="26">
        <f t="shared" si="14"/>
        <v>21841600</v>
      </c>
    </row>
    <row r="10" spans="1:68">
      <c r="A10" s="16">
        <v>7</v>
      </c>
      <c r="B10" s="14" t="s">
        <v>7</v>
      </c>
      <c r="C10" s="14">
        <v>620000</v>
      </c>
      <c r="D10" s="14">
        <v>3182000</v>
      </c>
      <c r="E10" s="14">
        <v>1606600</v>
      </c>
      <c r="F10" s="12">
        <v>578000</v>
      </c>
      <c r="G10" s="12">
        <v>213000</v>
      </c>
      <c r="H10" s="12">
        <v>45000</v>
      </c>
      <c r="I10" s="12">
        <v>0</v>
      </c>
      <c r="J10" s="12">
        <v>0</v>
      </c>
      <c r="K10" s="26">
        <f t="shared" si="5"/>
        <v>6244600</v>
      </c>
      <c r="L10" s="14">
        <v>585000</v>
      </c>
      <c r="M10" s="14">
        <v>3756250</v>
      </c>
      <c r="N10" s="14">
        <v>1684600</v>
      </c>
      <c r="O10" s="12">
        <v>728000</v>
      </c>
      <c r="P10" s="14">
        <v>623000</v>
      </c>
      <c r="Q10" s="14">
        <v>676550</v>
      </c>
      <c r="R10" s="14">
        <v>498500</v>
      </c>
      <c r="S10" s="14">
        <v>0</v>
      </c>
      <c r="T10" s="26">
        <f t="shared" si="6"/>
        <v>8551900</v>
      </c>
      <c r="U10" s="12">
        <v>1925000</v>
      </c>
      <c r="V10" s="13">
        <v>2100000</v>
      </c>
      <c r="W10" s="13">
        <v>3941252</v>
      </c>
      <c r="X10" s="13">
        <v>4275850</v>
      </c>
      <c r="Y10" s="13">
        <v>2106000</v>
      </c>
      <c r="Z10" s="26">
        <f t="shared" si="7"/>
        <v>14348102</v>
      </c>
      <c r="AA10" s="14">
        <v>290000</v>
      </c>
      <c r="AB10" s="14">
        <v>1267000</v>
      </c>
      <c r="AC10" s="14">
        <v>448000</v>
      </c>
      <c r="AD10" s="12">
        <v>0</v>
      </c>
      <c r="AE10" s="12">
        <v>0</v>
      </c>
      <c r="AF10" s="13">
        <v>2324000</v>
      </c>
      <c r="AG10" s="13">
        <v>2254000</v>
      </c>
      <c r="AH10" s="13">
        <v>1260000</v>
      </c>
      <c r="AI10" s="26">
        <f t="shared" si="8"/>
        <v>7843000</v>
      </c>
      <c r="AJ10" s="14">
        <v>0</v>
      </c>
      <c r="AK10" s="14">
        <v>0</v>
      </c>
      <c r="AL10" s="14">
        <v>0</v>
      </c>
      <c r="AM10" s="12">
        <v>0</v>
      </c>
      <c r="AN10" s="12">
        <v>0</v>
      </c>
      <c r="AO10" s="13">
        <v>0</v>
      </c>
      <c r="AP10" s="13">
        <v>0</v>
      </c>
      <c r="AQ10" s="13">
        <v>0</v>
      </c>
      <c r="AR10" s="26">
        <f t="shared" si="9"/>
        <v>0</v>
      </c>
      <c r="AS10" s="12">
        <v>0</v>
      </c>
      <c r="AT10" s="12">
        <v>0</v>
      </c>
      <c r="AU10" s="13">
        <v>0</v>
      </c>
      <c r="AV10" s="13">
        <v>0</v>
      </c>
      <c r="AW10" s="13">
        <v>0</v>
      </c>
      <c r="AX10" s="26">
        <f t="shared" si="10"/>
        <v>0</v>
      </c>
      <c r="AY10" s="14">
        <v>0</v>
      </c>
      <c r="AZ10" s="14">
        <v>100000</v>
      </c>
      <c r="BA10" s="14">
        <v>100000</v>
      </c>
      <c r="BB10" s="12">
        <v>200000</v>
      </c>
      <c r="BC10" s="12">
        <v>0</v>
      </c>
      <c r="BD10" s="12">
        <v>0</v>
      </c>
      <c r="BE10" s="12">
        <v>0</v>
      </c>
      <c r="BF10" s="12">
        <v>0</v>
      </c>
      <c r="BG10" s="26">
        <f t="shared" si="15"/>
        <v>400000</v>
      </c>
      <c r="BH10" s="14">
        <f t="shared" si="0"/>
        <v>1495000</v>
      </c>
      <c r="BI10" s="14">
        <f t="shared" si="1"/>
        <v>8305250</v>
      </c>
      <c r="BJ10" s="14">
        <f t="shared" si="2"/>
        <v>3839200</v>
      </c>
      <c r="BK10" s="14">
        <f t="shared" si="3"/>
        <v>3431000</v>
      </c>
      <c r="BL10" s="14">
        <f t="shared" si="4"/>
        <v>2936000</v>
      </c>
      <c r="BM10" s="14">
        <f t="shared" si="11"/>
        <v>6986802</v>
      </c>
      <c r="BN10" s="14">
        <f t="shared" si="12"/>
        <v>7028350</v>
      </c>
      <c r="BO10" s="14">
        <f t="shared" si="13"/>
        <v>3366000</v>
      </c>
      <c r="BP10" s="26">
        <f t="shared" si="14"/>
        <v>37387602</v>
      </c>
    </row>
    <row r="11" spans="1:68">
      <c r="A11" s="16">
        <v>8</v>
      </c>
      <c r="B11" s="14" t="s">
        <v>8</v>
      </c>
      <c r="C11" s="14">
        <v>155000</v>
      </c>
      <c r="D11" s="14">
        <v>355000</v>
      </c>
      <c r="E11" s="14">
        <v>1059500</v>
      </c>
      <c r="F11" s="12">
        <v>705500</v>
      </c>
      <c r="G11" s="12">
        <v>462000</v>
      </c>
      <c r="H11" s="12">
        <v>821000</v>
      </c>
      <c r="I11" s="12">
        <v>831260</v>
      </c>
      <c r="J11" s="12">
        <v>242000</v>
      </c>
      <c r="K11" s="26">
        <f t="shared" si="5"/>
        <v>4631260</v>
      </c>
      <c r="L11" s="14">
        <v>195000</v>
      </c>
      <c r="M11" s="14">
        <v>4084950</v>
      </c>
      <c r="N11" s="14">
        <v>1617200</v>
      </c>
      <c r="O11" s="12">
        <v>1876000</v>
      </c>
      <c r="P11" s="14">
        <v>1680000</v>
      </c>
      <c r="Q11" s="14">
        <v>2328520</v>
      </c>
      <c r="R11" s="14">
        <v>3429400</v>
      </c>
      <c r="S11" s="14">
        <v>1227050</v>
      </c>
      <c r="T11" s="26">
        <f t="shared" si="6"/>
        <v>16438120</v>
      </c>
      <c r="U11" s="12">
        <v>0</v>
      </c>
      <c r="V11" s="13">
        <v>0</v>
      </c>
      <c r="W11" s="13">
        <v>0</v>
      </c>
      <c r="X11" s="13">
        <v>0</v>
      </c>
      <c r="Y11" s="13">
        <v>0</v>
      </c>
      <c r="Z11" s="26">
        <f t="shared" si="7"/>
        <v>0</v>
      </c>
      <c r="AA11" s="14">
        <v>290000</v>
      </c>
      <c r="AB11" s="14">
        <v>336000</v>
      </c>
      <c r="AC11" s="14">
        <v>2600000</v>
      </c>
      <c r="AD11" s="12">
        <v>0</v>
      </c>
      <c r="AE11" s="12">
        <v>0</v>
      </c>
      <c r="AF11" s="13">
        <v>0</v>
      </c>
      <c r="AG11" s="13">
        <v>0</v>
      </c>
      <c r="AH11" s="13">
        <v>0</v>
      </c>
      <c r="AI11" s="26">
        <f t="shared" si="8"/>
        <v>3226000</v>
      </c>
      <c r="AJ11" s="14">
        <v>290000</v>
      </c>
      <c r="AK11" s="14">
        <v>700000</v>
      </c>
      <c r="AL11" s="14">
        <v>1890000</v>
      </c>
      <c r="AM11" s="12">
        <v>0</v>
      </c>
      <c r="AN11" s="12">
        <v>0</v>
      </c>
      <c r="AO11" s="13">
        <v>0</v>
      </c>
      <c r="AP11" s="13">
        <v>0</v>
      </c>
      <c r="AQ11" s="13">
        <v>0</v>
      </c>
      <c r="AR11" s="26">
        <f t="shared" si="9"/>
        <v>2880000</v>
      </c>
      <c r="AS11" s="12">
        <v>0</v>
      </c>
      <c r="AT11" s="12">
        <v>0</v>
      </c>
      <c r="AU11" s="13">
        <v>0</v>
      </c>
      <c r="AV11" s="13">
        <v>0</v>
      </c>
      <c r="AW11" s="13">
        <v>0</v>
      </c>
      <c r="AX11" s="26">
        <f t="shared" si="10"/>
        <v>0</v>
      </c>
      <c r="AY11" s="14">
        <v>0</v>
      </c>
      <c r="AZ11" s="14">
        <v>500000</v>
      </c>
      <c r="BA11" s="14">
        <v>1018400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26">
        <f t="shared" si="15"/>
        <v>1518400</v>
      </c>
      <c r="BH11" s="14">
        <f t="shared" si="0"/>
        <v>930000</v>
      </c>
      <c r="BI11" s="14">
        <f t="shared" si="1"/>
        <v>5975950</v>
      </c>
      <c r="BJ11" s="14">
        <f t="shared" si="2"/>
        <v>8185100</v>
      </c>
      <c r="BK11" s="14">
        <f t="shared" si="3"/>
        <v>2581500</v>
      </c>
      <c r="BL11" s="14">
        <f t="shared" si="4"/>
        <v>2142000</v>
      </c>
      <c r="BM11" s="14">
        <f t="shared" si="11"/>
        <v>3149520</v>
      </c>
      <c r="BN11" s="14">
        <f t="shared" si="12"/>
        <v>4260660</v>
      </c>
      <c r="BO11" s="14">
        <f t="shared" si="13"/>
        <v>1469050</v>
      </c>
      <c r="BP11" s="26">
        <f t="shared" si="14"/>
        <v>28693780</v>
      </c>
    </row>
    <row r="12" spans="1:68">
      <c r="A12" s="16">
        <v>9</v>
      </c>
      <c r="B12" s="14" t="s">
        <v>9</v>
      </c>
      <c r="C12" s="14">
        <v>310000</v>
      </c>
      <c r="D12" s="14">
        <v>308000</v>
      </c>
      <c r="E12" s="14">
        <v>209500</v>
      </c>
      <c r="F12" s="12">
        <v>160000</v>
      </c>
      <c r="G12" s="12">
        <v>-155000</v>
      </c>
      <c r="H12" s="12">
        <v>0</v>
      </c>
      <c r="I12" s="12">
        <v>0</v>
      </c>
      <c r="J12" s="12">
        <v>0</v>
      </c>
      <c r="K12" s="26">
        <f t="shared" si="5"/>
        <v>832500</v>
      </c>
      <c r="L12" s="14">
        <v>390000</v>
      </c>
      <c r="M12" s="14">
        <v>797200</v>
      </c>
      <c r="N12" s="14">
        <v>614950</v>
      </c>
      <c r="O12" s="12">
        <v>350000</v>
      </c>
      <c r="P12" s="14">
        <v>-195000</v>
      </c>
      <c r="Q12" s="14">
        <v>0</v>
      </c>
      <c r="R12" s="14">
        <v>0</v>
      </c>
      <c r="S12" s="14">
        <v>0</v>
      </c>
      <c r="T12" s="26">
        <f t="shared" si="6"/>
        <v>1957150</v>
      </c>
      <c r="U12" s="12">
        <v>768500</v>
      </c>
      <c r="V12" s="13">
        <v>1319000</v>
      </c>
      <c r="W12" s="13">
        <v>1784500</v>
      </c>
      <c r="X12" s="13">
        <v>1866800</v>
      </c>
      <c r="Y12" s="13">
        <v>795600</v>
      </c>
      <c r="Z12" s="26">
        <f t="shared" si="7"/>
        <v>6534400</v>
      </c>
      <c r="AA12" s="14">
        <v>0</v>
      </c>
      <c r="AB12" s="14">
        <v>0</v>
      </c>
      <c r="AC12" s="14">
        <v>0</v>
      </c>
      <c r="AD12" s="12">
        <v>0</v>
      </c>
      <c r="AE12" s="12">
        <v>0</v>
      </c>
      <c r="AF12" s="13">
        <v>0</v>
      </c>
      <c r="AG12" s="13">
        <v>0</v>
      </c>
      <c r="AH12" s="13">
        <v>0</v>
      </c>
      <c r="AI12" s="26">
        <f t="shared" si="8"/>
        <v>0</v>
      </c>
      <c r="AJ12" s="14">
        <v>0</v>
      </c>
      <c r="AK12" s="14">
        <v>0</v>
      </c>
      <c r="AL12" s="14">
        <v>0</v>
      </c>
      <c r="AM12" s="12">
        <v>0</v>
      </c>
      <c r="AN12" s="12">
        <v>0</v>
      </c>
      <c r="AO12" s="13">
        <v>0</v>
      </c>
      <c r="AP12" s="13">
        <v>0</v>
      </c>
      <c r="AQ12" s="13">
        <v>0</v>
      </c>
      <c r="AR12" s="26">
        <f t="shared" si="9"/>
        <v>0</v>
      </c>
      <c r="AS12" s="12">
        <v>0</v>
      </c>
      <c r="AT12" s="12">
        <v>0</v>
      </c>
      <c r="AU12" s="13">
        <v>0</v>
      </c>
      <c r="AV12" s="13">
        <v>0</v>
      </c>
      <c r="AW12" s="13">
        <v>0</v>
      </c>
      <c r="AX12" s="26">
        <f t="shared" si="10"/>
        <v>0</v>
      </c>
      <c r="AY12" s="14">
        <v>0</v>
      </c>
      <c r="AZ12" s="14">
        <v>100000</v>
      </c>
      <c r="BA12" s="14">
        <v>230000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26">
        <f t="shared" si="15"/>
        <v>330000</v>
      </c>
      <c r="BH12" s="14">
        <f t="shared" si="0"/>
        <v>700000</v>
      </c>
      <c r="BI12" s="14">
        <f t="shared" si="1"/>
        <v>1205200</v>
      </c>
      <c r="BJ12" s="14">
        <f t="shared" si="2"/>
        <v>1054450</v>
      </c>
      <c r="BK12" s="14">
        <f t="shared" si="3"/>
        <v>1278500</v>
      </c>
      <c r="BL12" s="14">
        <f t="shared" si="4"/>
        <v>969000</v>
      </c>
      <c r="BM12" s="14">
        <f t="shared" si="11"/>
        <v>1784500</v>
      </c>
      <c r="BN12" s="14">
        <f t="shared" si="12"/>
        <v>1866800</v>
      </c>
      <c r="BO12" s="14">
        <f t="shared" si="13"/>
        <v>795600</v>
      </c>
      <c r="BP12" s="26">
        <f>SUM(BH12:BO12)</f>
        <v>9654050</v>
      </c>
    </row>
    <row r="13" spans="1:68">
      <c r="A13" s="16">
        <v>10</v>
      </c>
      <c r="B13" s="14" t="s">
        <v>65</v>
      </c>
      <c r="C13" s="14">
        <v>0</v>
      </c>
      <c r="D13" s="14">
        <v>0</v>
      </c>
      <c r="E13" s="14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26">
        <f t="shared" si="5"/>
        <v>0</v>
      </c>
      <c r="L13" s="14">
        <v>0</v>
      </c>
      <c r="M13" s="14">
        <v>0</v>
      </c>
      <c r="N13" s="14">
        <v>0</v>
      </c>
      <c r="O13" s="12">
        <v>0</v>
      </c>
      <c r="P13" s="14">
        <v>0</v>
      </c>
      <c r="Q13" s="14">
        <v>0</v>
      </c>
      <c r="R13" s="14">
        <v>571500</v>
      </c>
      <c r="S13" s="14">
        <v>727500</v>
      </c>
      <c r="T13" s="26">
        <f t="shared" si="6"/>
        <v>1299000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26">
        <f t="shared" si="7"/>
        <v>0</v>
      </c>
      <c r="AA13" s="14">
        <v>0</v>
      </c>
      <c r="AB13" s="14">
        <v>0</v>
      </c>
      <c r="AC13" s="14">
        <v>0</v>
      </c>
      <c r="AD13" s="12">
        <v>0</v>
      </c>
      <c r="AE13" s="12">
        <v>0</v>
      </c>
      <c r="AF13" s="13">
        <v>0</v>
      </c>
      <c r="AG13" s="13">
        <v>0</v>
      </c>
      <c r="AH13" s="13">
        <v>0</v>
      </c>
      <c r="AI13" s="26">
        <f t="shared" si="8"/>
        <v>0</v>
      </c>
      <c r="AJ13" s="14">
        <v>0</v>
      </c>
      <c r="AK13" s="14">
        <v>0</v>
      </c>
      <c r="AL13" s="14">
        <v>0</v>
      </c>
      <c r="AM13" s="12">
        <v>0</v>
      </c>
      <c r="AN13" s="12">
        <v>0</v>
      </c>
      <c r="AO13" s="13">
        <v>0</v>
      </c>
      <c r="AP13" s="13">
        <v>0</v>
      </c>
      <c r="AQ13" s="13">
        <v>0</v>
      </c>
      <c r="AR13" s="26">
        <f t="shared" si="9"/>
        <v>0</v>
      </c>
      <c r="AS13" s="12">
        <v>0</v>
      </c>
      <c r="AT13" s="12">
        <v>0</v>
      </c>
      <c r="AU13" s="13">
        <v>0</v>
      </c>
      <c r="AV13" s="13">
        <v>0</v>
      </c>
      <c r="AW13" s="13">
        <v>0</v>
      </c>
      <c r="AX13" s="26">
        <f t="shared" si="10"/>
        <v>0</v>
      </c>
      <c r="AY13" s="14">
        <v>0</v>
      </c>
      <c r="AZ13" s="14">
        <v>0</v>
      </c>
      <c r="BA13" s="14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26">
        <f t="shared" si="15"/>
        <v>0</v>
      </c>
      <c r="BH13" s="14">
        <f t="shared" si="0"/>
        <v>0</v>
      </c>
      <c r="BI13" s="14">
        <f t="shared" si="1"/>
        <v>0</v>
      </c>
      <c r="BJ13" s="14">
        <f t="shared" si="2"/>
        <v>0</v>
      </c>
      <c r="BK13" s="14">
        <f t="shared" si="3"/>
        <v>0</v>
      </c>
      <c r="BL13" s="14">
        <f t="shared" si="4"/>
        <v>0</v>
      </c>
      <c r="BM13" s="14">
        <f t="shared" si="11"/>
        <v>0</v>
      </c>
      <c r="BN13" s="14">
        <f t="shared" si="12"/>
        <v>571500</v>
      </c>
      <c r="BO13" s="14">
        <f t="shared" si="13"/>
        <v>727500</v>
      </c>
      <c r="BP13" s="26">
        <f t="shared" si="14"/>
        <v>1299000</v>
      </c>
    </row>
    <row r="14" spans="1:68">
      <c r="A14" s="16">
        <v>11</v>
      </c>
      <c r="B14" s="14" t="s">
        <v>10</v>
      </c>
      <c r="C14" s="14">
        <v>0</v>
      </c>
      <c r="D14" s="14">
        <v>0</v>
      </c>
      <c r="E14" s="14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26">
        <f t="shared" si="5"/>
        <v>0</v>
      </c>
      <c r="L14" s="14">
        <v>0</v>
      </c>
      <c r="M14" s="14">
        <v>195000</v>
      </c>
      <c r="N14" s="14">
        <v>0</v>
      </c>
      <c r="O14" s="12">
        <v>0</v>
      </c>
      <c r="P14" s="14">
        <v>0</v>
      </c>
      <c r="Q14" s="14">
        <v>0</v>
      </c>
      <c r="R14" s="14">
        <v>0</v>
      </c>
      <c r="S14" s="14">
        <v>0</v>
      </c>
      <c r="T14" s="26">
        <f t="shared" si="6"/>
        <v>195000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26">
        <f t="shared" si="7"/>
        <v>0</v>
      </c>
      <c r="AA14" s="14">
        <v>0</v>
      </c>
      <c r="AB14" s="14">
        <v>290000</v>
      </c>
      <c r="AC14" s="14">
        <v>0</v>
      </c>
      <c r="AD14" s="12">
        <v>0</v>
      </c>
      <c r="AE14" s="12">
        <v>0</v>
      </c>
      <c r="AF14" s="13">
        <v>0</v>
      </c>
      <c r="AG14" s="13">
        <v>840000</v>
      </c>
      <c r="AH14" s="13">
        <v>630000</v>
      </c>
      <c r="AI14" s="26">
        <f t="shared" si="8"/>
        <v>1760000</v>
      </c>
      <c r="AJ14" s="14">
        <v>0</v>
      </c>
      <c r="AK14" s="14">
        <v>0</v>
      </c>
      <c r="AL14" s="14">
        <v>0</v>
      </c>
      <c r="AM14" s="12">
        <v>0</v>
      </c>
      <c r="AN14" s="12">
        <v>0</v>
      </c>
      <c r="AO14" s="13">
        <v>0</v>
      </c>
      <c r="AP14" s="13">
        <v>0</v>
      </c>
      <c r="AQ14" s="13">
        <v>0</v>
      </c>
      <c r="AR14" s="26">
        <f t="shared" si="9"/>
        <v>0</v>
      </c>
      <c r="AS14" s="12">
        <v>0</v>
      </c>
      <c r="AT14" s="12">
        <v>0</v>
      </c>
      <c r="AU14" s="13">
        <v>0</v>
      </c>
      <c r="AV14" s="13">
        <v>0</v>
      </c>
      <c r="AW14" s="13">
        <v>0</v>
      </c>
      <c r="AX14" s="26">
        <f t="shared" si="10"/>
        <v>0</v>
      </c>
      <c r="AY14" s="14">
        <v>0</v>
      </c>
      <c r="AZ14" s="14">
        <v>0</v>
      </c>
      <c r="BA14" s="14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26">
        <f t="shared" si="15"/>
        <v>0</v>
      </c>
      <c r="BH14" s="14">
        <f t="shared" si="0"/>
        <v>0</v>
      </c>
      <c r="BI14" s="14">
        <f t="shared" si="1"/>
        <v>485000</v>
      </c>
      <c r="BJ14" s="14">
        <f t="shared" si="2"/>
        <v>0</v>
      </c>
      <c r="BK14" s="14">
        <f t="shared" si="3"/>
        <v>0</v>
      </c>
      <c r="BL14" s="14">
        <f t="shared" si="4"/>
        <v>0</v>
      </c>
      <c r="BM14" s="14">
        <f t="shared" si="11"/>
        <v>0</v>
      </c>
      <c r="BN14" s="14">
        <f t="shared" si="12"/>
        <v>840000</v>
      </c>
      <c r="BO14" s="14">
        <f t="shared" si="13"/>
        <v>630000</v>
      </c>
      <c r="BP14" s="26">
        <f t="shared" si="14"/>
        <v>1955000</v>
      </c>
    </row>
    <row r="15" spans="1:68">
      <c r="A15" s="16">
        <v>12</v>
      </c>
      <c r="B15" s="14" t="s">
        <v>11</v>
      </c>
      <c r="C15" s="14">
        <v>0</v>
      </c>
      <c r="D15" s="14">
        <v>1527500</v>
      </c>
      <c r="E15" s="14">
        <v>2166500</v>
      </c>
      <c r="F15" s="12">
        <v>2274000</v>
      </c>
      <c r="G15" s="14">
        <v>2139000</v>
      </c>
      <c r="H15" s="14">
        <v>1525000</v>
      </c>
      <c r="I15" s="14">
        <v>1320000</v>
      </c>
      <c r="J15" s="14">
        <v>1045000</v>
      </c>
      <c r="K15" s="26">
        <f t="shared" si="5"/>
        <v>11997000</v>
      </c>
      <c r="L15" s="14">
        <v>0</v>
      </c>
      <c r="M15" s="14">
        <v>232800</v>
      </c>
      <c r="N15" s="14">
        <v>424050</v>
      </c>
      <c r="O15" s="12">
        <v>229000</v>
      </c>
      <c r="P15" s="14">
        <v>427000</v>
      </c>
      <c r="Q15" s="14">
        <v>596400</v>
      </c>
      <c r="R15" s="14">
        <v>596750</v>
      </c>
      <c r="S15" s="14">
        <v>271600</v>
      </c>
      <c r="T15" s="26">
        <f t="shared" si="6"/>
        <v>2777600</v>
      </c>
      <c r="U15" s="12">
        <v>0</v>
      </c>
      <c r="V15" s="14">
        <v>0</v>
      </c>
      <c r="W15" s="14">
        <v>0</v>
      </c>
      <c r="X15" s="14">
        <v>0</v>
      </c>
      <c r="Y15" s="14">
        <v>0</v>
      </c>
      <c r="Z15" s="26">
        <f t="shared" si="7"/>
        <v>0</v>
      </c>
      <c r="AA15" s="14">
        <v>0</v>
      </c>
      <c r="AB15" s="14">
        <v>794000</v>
      </c>
      <c r="AC15" s="14">
        <v>0</v>
      </c>
      <c r="AD15" s="12">
        <v>0</v>
      </c>
      <c r="AE15" s="12">
        <v>0</v>
      </c>
      <c r="AF15" s="13">
        <v>0</v>
      </c>
      <c r="AG15" s="13">
        <v>0</v>
      </c>
      <c r="AH15" s="13">
        <v>0</v>
      </c>
      <c r="AI15" s="26">
        <f t="shared" si="8"/>
        <v>794000</v>
      </c>
      <c r="AJ15" s="14">
        <v>0</v>
      </c>
      <c r="AK15" s="14">
        <v>0</v>
      </c>
      <c r="AL15" s="14">
        <v>0</v>
      </c>
      <c r="AM15" s="12">
        <v>0</v>
      </c>
      <c r="AN15" s="14">
        <v>0</v>
      </c>
      <c r="AO15" s="13">
        <v>0</v>
      </c>
      <c r="AP15" s="13">
        <v>0</v>
      </c>
      <c r="AQ15" s="13">
        <v>180000</v>
      </c>
      <c r="AR15" s="26">
        <f t="shared" si="9"/>
        <v>180000</v>
      </c>
      <c r="AS15" s="12">
        <v>0</v>
      </c>
      <c r="AT15" s="12">
        <v>0</v>
      </c>
      <c r="AU15" s="13">
        <v>0</v>
      </c>
      <c r="AV15" s="13">
        <v>0</v>
      </c>
      <c r="AW15" s="13">
        <v>0</v>
      </c>
      <c r="AX15" s="26">
        <f t="shared" si="10"/>
        <v>0</v>
      </c>
      <c r="AY15" s="14">
        <v>0</v>
      </c>
      <c r="AZ15" s="14">
        <v>0</v>
      </c>
      <c r="BA15" s="14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26">
        <f t="shared" si="15"/>
        <v>0</v>
      </c>
      <c r="BH15" s="14">
        <f t="shared" si="0"/>
        <v>0</v>
      </c>
      <c r="BI15" s="14">
        <f t="shared" si="1"/>
        <v>2554300</v>
      </c>
      <c r="BJ15" s="14">
        <f t="shared" si="2"/>
        <v>2590550</v>
      </c>
      <c r="BK15" s="14">
        <f t="shared" si="3"/>
        <v>2503000</v>
      </c>
      <c r="BL15" s="14">
        <f t="shared" si="4"/>
        <v>2566000</v>
      </c>
      <c r="BM15" s="14">
        <f t="shared" si="11"/>
        <v>2121400</v>
      </c>
      <c r="BN15" s="14">
        <f t="shared" si="12"/>
        <v>1916750</v>
      </c>
      <c r="BO15" s="14">
        <f t="shared" si="13"/>
        <v>1496600</v>
      </c>
      <c r="BP15" s="26">
        <f t="shared" si="14"/>
        <v>15748600</v>
      </c>
    </row>
    <row r="16" spans="1:68">
      <c r="A16" s="16">
        <v>13</v>
      </c>
      <c r="B16" s="14" t="s">
        <v>12</v>
      </c>
      <c r="C16" s="14">
        <v>0</v>
      </c>
      <c r="D16" s="14">
        <v>155000</v>
      </c>
      <c r="E16" s="14">
        <v>25000</v>
      </c>
      <c r="F16" s="12">
        <v>160000</v>
      </c>
      <c r="G16" s="12">
        <v>1017000</v>
      </c>
      <c r="H16" s="12">
        <v>1080500</v>
      </c>
      <c r="I16" s="12">
        <v>1092000</v>
      </c>
      <c r="J16" s="12">
        <v>350600</v>
      </c>
      <c r="K16" s="26">
        <f t="shared" si="5"/>
        <v>3880100</v>
      </c>
      <c r="L16" s="14">
        <v>0</v>
      </c>
      <c r="M16" s="14">
        <v>0</v>
      </c>
      <c r="N16" s="14">
        <v>0</v>
      </c>
      <c r="O16" s="12">
        <v>0</v>
      </c>
      <c r="P16" s="14">
        <v>0</v>
      </c>
      <c r="Q16" s="14">
        <v>0</v>
      </c>
      <c r="R16" s="14">
        <v>0</v>
      </c>
      <c r="S16" s="14">
        <v>0</v>
      </c>
      <c r="T16" s="26">
        <f t="shared" si="6"/>
        <v>0</v>
      </c>
      <c r="U16" s="12">
        <v>0</v>
      </c>
      <c r="V16" s="13">
        <v>0</v>
      </c>
      <c r="W16" s="13">
        <v>0</v>
      </c>
      <c r="X16" s="13">
        <v>0</v>
      </c>
      <c r="Y16" s="13">
        <v>0</v>
      </c>
      <c r="Z16" s="26">
        <f t="shared" si="7"/>
        <v>0</v>
      </c>
      <c r="AA16" s="14">
        <v>0</v>
      </c>
      <c r="AB16" s="14">
        <v>0</v>
      </c>
      <c r="AC16" s="14">
        <v>0</v>
      </c>
      <c r="AD16" s="12">
        <v>0</v>
      </c>
      <c r="AE16" s="12">
        <v>0</v>
      </c>
      <c r="AF16" s="13">
        <v>0</v>
      </c>
      <c r="AG16" s="13">
        <v>0</v>
      </c>
      <c r="AH16" s="13">
        <v>0</v>
      </c>
      <c r="AI16" s="26">
        <f t="shared" si="8"/>
        <v>0</v>
      </c>
      <c r="AJ16" s="14">
        <v>0</v>
      </c>
      <c r="AK16" s="14">
        <v>0</v>
      </c>
      <c r="AL16" s="14">
        <v>0</v>
      </c>
      <c r="AM16" s="12">
        <v>0</v>
      </c>
      <c r="AN16" s="12">
        <v>0</v>
      </c>
      <c r="AO16" s="13">
        <v>0</v>
      </c>
      <c r="AP16" s="13">
        <v>0</v>
      </c>
      <c r="AQ16" s="13">
        <v>0</v>
      </c>
      <c r="AR16" s="26">
        <f t="shared" si="9"/>
        <v>0</v>
      </c>
      <c r="AS16" s="12">
        <v>0</v>
      </c>
      <c r="AT16" s="12">
        <v>0</v>
      </c>
      <c r="AU16" s="13">
        <v>0</v>
      </c>
      <c r="AV16" s="13">
        <v>0</v>
      </c>
      <c r="AW16" s="13">
        <v>0</v>
      </c>
      <c r="AX16" s="26">
        <f t="shared" si="10"/>
        <v>0</v>
      </c>
      <c r="AY16" s="14">
        <v>0</v>
      </c>
      <c r="AZ16" s="14">
        <v>0</v>
      </c>
      <c r="BA16" s="14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26">
        <f t="shared" si="15"/>
        <v>0</v>
      </c>
      <c r="BH16" s="14">
        <f t="shared" si="0"/>
        <v>0</v>
      </c>
      <c r="BI16" s="14">
        <f t="shared" si="1"/>
        <v>155000</v>
      </c>
      <c r="BJ16" s="14">
        <f t="shared" si="2"/>
        <v>25000</v>
      </c>
      <c r="BK16" s="14">
        <f t="shared" si="3"/>
        <v>160000</v>
      </c>
      <c r="BL16" s="14">
        <f t="shared" si="4"/>
        <v>1017000</v>
      </c>
      <c r="BM16" s="14">
        <f t="shared" si="11"/>
        <v>1080500</v>
      </c>
      <c r="BN16" s="14">
        <f t="shared" si="12"/>
        <v>1092000</v>
      </c>
      <c r="BO16" s="14">
        <f t="shared" si="13"/>
        <v>350600</v>
      </c>
      <c r="BP16" s="26">
        <f t="shared" si="14"/>
        <v>3880100</v>
      </c>
    </row>
    <row r="17" spans="1:68">
      <c r="A17" s="16">
        <v>14</v>
      </c>
      <c r="B17" s="14" t="s">
        <v>13</v>
      </c>
      <c r="C17" s="14">
        <v>775000</v>
      </c>
      <c r="D17" s="14">
        <v>7149160</v>
      </c>
      <c r="E17" s="14">
        <v>8450814</v>
      </c>
      <c r="F17" s="12">
        <v>2787000</v>
      </c>
      <c r="G17" s="12">
        <v>950500</v>
      </c>
      <c r="H17" s="12">
        <v>1577885</v>
      </c>
      <c r="I17" s="12">
        <v>1974530</v>
      </c>
      <c r="J17" s="12">
        <v>681000</v>
      </c>
      <c r="K17" s="26">
        <f t="shared" si="5"/>
        <v>24345889</v>
      </c>
      <c r="L17" s="14">
        <v>585000</v>
      </c>
      <c r="M17" s="14">
        <v>14900906</v>
      </c>
      <c r="N17" s="14">
        <v>12709450</v>
      </c>
      <c r="O17" s="12">
        <v>6797000</v>
      </c>
      <c r="P17" s="14">
        <v>3969000</v>
      </c>
      <c r="Q17" s="14">
        <v>5052550</v>
      </c>
      <c r="R17" s="14">
        <v>5114900</v>
      </c>
      <c r="S17" s="14">
        <v>3268900</v>
      </c>
      <c r="T17" s="26">
        <f t="shared" si="6"/>
        <v>52397706</v>
      </c>
      <c r="U17" s="12">
        <v>7780000</v>
      </c>
      <c r="V17" s="13">
        <v>9078500</v>
      </c>
      <c r="W17" s="13">
        <v>11490455</v>
      </c>
      <c r="X17" s="13">
        <v>11118120</v>
      </c>
      <c r="Y17" s="13">
        <v>4177200</v>
      </c>
      <c r="Z17" s="26">
        <f t="shared" si="7"/>
        <v>43644275</v>
      </c>
      <c r="AA17" s="14">
        <v>0</v>
      </c>
      <c r="AB17" s="14">
        <v>3302000</v>
      </c>
      <c r="AC17" s="14">
        <v>2864000</v>
      </c>
      <c r="AD17" s="12">
        <v>3261000</v>
      </c>
      <c r="AE17" s="13">
        <v>975000</v>
      </c>
      <c r="AF17" s="13">
        <v>1335000</v>
      </c>
      <c r="AG17" s="13">
        <v>1177000</v>
      </c>
      <c r="AH17" s="13">
        <v>840000</v>
      </c>
      <c r="AI17" s="26">
        <f t="shared" si="8"/>
        <v>13754000</v>
      </c>
      <c r="AJ17" s="14">
        <v>290000</v>
      </c>
      <c r="AK17" s="14">
        <v>12120000</v>
      </c>
      <c r="AL17" s="14">
        <v>14070000</v>
      </c>
      <c r="AM17" s="12">
        <v>5605000</v>
      </c>
      <c r="AN17" s="12">
        <v>4040000</v>
      </c>
      <c r="AO17" s="12">
        <v>8600000</v>
      </c>
      <c r="AP17" s="12">
        <v>9760000</v>
      </c>
      <c r="AQ17" s="12">
        <v>3900000</v>
      </c>
      <c r="AR17" s="26">
        <f t="shared" si="9"/>
        <v>58385000</v>
      </c>
      <c r="AS17" s="12">
        <v>2700000</v>
      </c>
      <c r="AT17" s="13">
        <v>4200000</v>
      </c>
      <c r="AU17" s="13">
        <v>8077500</v>
      </c>
      <c r="AV17" s="13">
        <v>8304500</v>
      </c>
      <c r="AW17" s="13">
        <v>4454000</v>
      </c>
      <c r="AX17" s="26">
        <f t="shared" si="10"/>
        <v>27736000</v>
      </c>
      <c r="AY17" s="14">
        <v>0</v>
      </c>
      <c r="AZ17" s="14">
        <v>848400</v>
      </c>
      <c r="BA17" s="14">
        <v>2010800</v>
      </c>
      <c r="BB17" s="12">
        <v>208000</v>
      </c>
      <c r="BC17" s="12">
        <v>0</v>
      </c>
      <c r="BD17" s="12">
        <v>0</v>
      </c>
      <c r="BE17" s="12">
        <v>0</v>
      </c>
      <c r="BF17" s="12">
        <v>0</v>
      </c>
      <c r="BG17" s="26">
        <f t="shared" si="15"/>
        <v>3067200</v>
      </c>
      <c r="BH17" s="14">
        <f t="shared" si="0"/>
        <v>1650000</v>
      </c>
      <c r="BI17" s="14">
        <f t="shared" si="1"/>
        <v>38320466</v>
      </c>
      <c r="BJ17" s="14">
        <f t="shared" si="2"/>
        <v>40105064</v>
      </c>
      <c r="BK17" s="14">
        <f t="shared" si="3"/>
        <v>29138000</v>
      </c>
      <c r="BL17" s="14">
        <f t="shared" si="4"/>
        <v>23213000</v>
      </c>
      <c r="BM17" s="14">
        <f t="shared" si="11"/>
        <v>36133390</v>
      </c>
      <c r="BN17" s="14">
        <f t="shared" si="12"/>
        <v>37449050</v>
      </c>
      <c r="BO17" s="14">
        <f t="shared" si="13"/>
        <v>17321100</v>
      </c>
      <c r="BP17" s="26">
        <f t="shared" si="14"/>
        <v>223330070</v>
      </c>
    </row>
    <row r="18" spans="1:68">
      <c r="A18" s="16">
        <v>15</v>
      </c>
      <c r="B18" s="14" t="s">
        <v>14</v>
      </c>
      <c r="C18" s="14">
        <v>155000</v>
      </c>
      <c r="D18" s="14">
        <v>0</v>
      </c>
      <c r="E18" s="14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26">
        <f t="shared" si="5"/>
        <v>155000</v>
      </c>
      <c r="L18" s="14">
        <v>195000</v>
      </c>
      <c r="M18" s="14">
        <v>330800</v>
      </c>
      <c r="N18" s="14">
        <v>304700</v>
      </c>
      <c r="O18" s="12">
        <v>446500</v>
      </c>
      <c r="P18" s="14">
        <v>588000</v>
      </c>
      <c r="Q18" s="14">
        <v>341250</v>
      </c>
      <c r="R18" s="14">
        <v>788100</v>
      </c>
      <c r="S18" s="14">
        <v>320100</v>
      </c>
      <c r="T18" s="26">
        <f t="shared" si="6"/>
        <v>3314450</v>
      </c>
      <c r="U18" s="12">
        <v>0</v>
      </c>
      <c r="V18" s="13">
        <v>0</v>
      </c>
      <c r="W18" s="13">
        <v>0</v>
      </c>
      <c r="X18" s="13">
        <v>0</v>
      </c>
      <c r="Y18" s="13">
        <v>0</v>
      </c>
      <c r="Z18" s="26">
        <f t="shared" si="7"/>
        <v>0</v>
      </c>
      <c r="AA18" s="14">
        <v>290000</v>
      </c>
      <c r="AB18" s="14">
        <v>0</v>
      </c>
      <c r="AC18" s="14">
        <v>273000</v>
      </c>
      <c r="AD18" s="12">
        <v>252000</v>
      </c>
      <c r="AE18" s="12">
        <v>0</v>
      </c>
      <c r="AF18" s="13">
        <v>0</v>
      </c>
      <c r="AG18" s="13">
        <v>0</v>
      </c>
      <c r="AH18" s="13">
        <v>0</v>
      </c>
      <c r="AI18" s="26">
        <f t="shared" si="8"/>
        <v>815000</v>
      </c>
      <c r="AJ18" s="14">
        <v>0</v>
      </c>
      <c r="AK18" s="14">
        <v>310000</v>
      </c>
      <c r="AL18" s="14">
        <v>480000</v>
      </c>
      <c r="AM18" s="12">
        <v>330000</v>
      </c>
      <c r="AN18" s="12">
        <v>460000</v>
      </c>
      <c r="AO18" s="12">
        <v>1450000</v>
      </c>
      <c r="AP18" s="12">
        <v>1130000</v>
      </c>
      <c r="AQ18" s="12">
        <v>270000</v>
      </c>
      <c r="AR18" s="26">
        <f t="shared" si="9"/>
        <v>4430000</v>
      </c>
      <c r="AS18" s="12">
        <v>0</v>
      </c>
      <c r="AT18" s="12">
        <v>0</v>
      </c>
      <c r="AU18" s="13">
        <v>0</v>
      </c>
      <c r="AV18" s="13">
        <v>0</v>
      </c>
      <c r="AW18" s="13">
        <v>0</v>
      </c>
      <c r="AX18" s="26">
        <f t="shared" si="10"/>
        <v>0</v>
      </c>
      <c r="AY18" s="14">
        <v>0</v>
      </c>
      <c r="AZ18" s="14">
        <v>0</v>
      </c>
      <c r="BA18" s="14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26">
        <f t="shared" si="15"/>
        <v>0</v>
      </c>
      <c r="BH18" s="14">
        <f t="shared" si="0"/>
        <v>640000</v>
      </c>
      <c r="BI18" s="14">
        <f t="shared" si="1"/>
        <v>640800</v>
      </c>
      <c r="BJ18" s="14">
        <f t="shared" si="2"/>
        <v>1057700</v>
      </c>
      <c r="BK18" s="14">
        <f t="shared" si="3"/>
        <v>1028500</v>
      </c>
      <c r="BL18" s="14">
        <f t="shared" si="4"/>
        <v>1048000</v>
      </c>
      <c r="BM18" s="14">
        <f t="shared" si="11"/>
        <v>1791250</v>
      </c>
      <c r="BN18" s="14">
        <f t="shared" si="12"/>
        <v>1918100</v>
      </c>
      <c r="BO18" s="14">
        <f t="shared" si="13"/>
        <v>590100</v>
      </c>
      <c r="BP18" s="26">
        <f t="shared" si="14"/>
        <v>8714450</v>
      </c>
    </row>
    <row r="19" spans="1:68">
      <c r="A19" s="16">
        <v>16</v>
      </c>
      <c r="B19" s="14" t="s">
        <v>15</v>
      </c>
      <c r="C19" s="14">
        <v>0</v>
      </c>
      <c r="D19" s="14">
        <v>155000</v>
      </c>
      <c r="E19" s="14">
        <v>206667</v>
      </c>
      <c r="F19" s="12">
        <v>777500</v>
      </c>
      <c r="G19" s="12">
        <v>52500</v>
      </c>
      <c r="H19" s="12">
        <v>779500</v>
      </c>
      <c r="I19" s="12">
        <v>1793500</v>
      </c>
      <c r="J19" s="12">
        <v>932000</v>
      </c>
      <c r="K19" s="26">
        <f t="shared" si="5"/>
        <v>4696667</v>
      </c>
      <c r="L19" s="14">
        <v>0</v>
      </c>
      <c r="M19" s="14">
        <v>0</v>
      </c>
      <c r="N19" s="14">
        <v>0</v>
      </c>
      <c r="O19" s="12">
        <v>0</v>
      </c>
      <c r="P19" s="14">
        <v>0</v>
      </c>
      <c r="Q19" s="14">
        <v>0</v>
      </c>
      <c r="R19" s="14">
        <v>0</v>
      </c>
      <c r="S19" s="14">
        <v>0</v>
      </c>
      <c r="T19" s="26">
        <f t="shared" si="6"/>
        <v>0</v>
      </c>
      <c r="U19" s="12">
        <v>0</v>
      </c>
      <c r="V19" s="13">
        <v>0</v>
      </c>
      <c r="W19" s="13">
        <v>0</v>
      </c>
      <c r="X19" s="13">
        <v>0</v>
      </c>
      <c r="Y19" s="13">
        <v>0</v>
      </c>
      <c r="Z19" s="26">
        <f t="shared" si="7"/>
        <v>0</v>
      </c>
      <c r="AA19" s="14">
        <v>0</v>
      </c>
      <c r="AB19" s="14">
        <v>290000</v>
      </c>
      <c r="AC19" s="14">
        <v>175000</v>
      </c>
      <c r="AD19" s="12">
        <v>0</v>
      </c>
      <c r="AE19" s="12">
        <v>0</v>
      </c>
      <c r="AF19" s="13">
        <v>0</v>
      </c>
      <c r="AG19" s="13">
        <v>0</v>
      </c>
      <c r="AH19" s="13">
        <v>0</v>
      </c>
      <c r="AI19" s="26">
        <f t="shared" si="8"/>
        <v>465000</v>
      </c>
      <c r="AJ19" s="14">
        <v>0</v>
      </c>
      <c r="AK19" s="14">
        <v>290000</v>
      </c>
      <c r="AL19" s="14">
        <v>0</v>
      </c>
      <c r="AM19" s="12">
        <v>0</v>
      </c>
      <c r="AN19" s="12">
        <v>0</v>
      </c>
      <c r="AO19" s="13">
        <v>0</v>
      </c>
      <c r="AP19" s="13">
        <v>0</v>
      </c>
      <c r="AQ19" s="13">
        <v>0</v>
      </c>
      <c r="AR19" s="26">
        <f t="shared" si="9"/>
        <v>290000</v>
      </c>
      <c r="AS19" s="12">
        <v>0</v>
      </c>
      <c r="AT19" s="12">
        <v>0</v>
      </c>
      <c r="AU19" s="13">
        <v>0</v>
      </c>
      <c r="AV19" s="13">
        <v>0</v>
      </c>
      <c r="AW19" s="13">
        <v>0</v>
      </c>
      <c r="AX19" s="26">
        <f t="shared" si="10"/>
        <v>0</v>
      </c>
      <c r="AY19" s="14">
        <v>0</v>
      </c>
      <c r="AZ19" s="14">
        <v>0</v>
      </c>
      <c r="BA19" s="14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26">
        <f t="shared" si="15"/>
        <v>0</v>
      </c>
      <c r="BH19" s="14">
        <f t="shared" si="0"/>
        <v>0</v>
      </c>
      <c r="BI19" s="14">
        <f t="shared" si="1"/>
        <v>735000</v>
      </c>
      <c r="BJ19" s="14">
        <f t="shared" si="2"/>
        <v>381667</v>
      </c>
      <c r="BK19" s="14">
        <f t="shared" si="3"/>
        <v>777500</v>
      </c>
      <c r="BL19" s="14">
        <f t="shared" si="4"/>
        <v>52500</v>
      </c>
      <c r="BM19" s="14">
        <f t="shared" si="11"/>
        <v>779500</v>
      </c>
      <c r="BN19" s="14">
        <f t="shared" si="12"/>
        <v>1793500</v>
      </c>
      <c r="BO19" s="14">
        <f t="shared" si="13"/>
        <v>932000</v>
      </c>
      <c r="BP19" s="26">
        <f t="shared" si="14"/>
        <v>5451667</v>
      </c>
    </row>
    <row r="20" spans="1:68">
      <c r="A20" s="16">
        <v>17</v>
      </c>
      <c r="B20" s="14" t="s">
        <v>49</v>
      </c>
      <c r="C20" s="14">
        <v>0</v>
      </c>
      <c r="D20" s="14">
        <v>0</v>
      </c>
      <c r="E20" s="14">
        <v>0</v>
      </c>
      <c r="F20" s="14">
        <v>0</v>
      </c>
      <c r="G20" s="12">
        <v>340000</v>
      </c>
      <c r="H20" s="12">
        <v>984000</v>
      </c>
      <c r="I20" s="12">
        <v>457000</v>
      </c>
      <c r="J20" s="12">
        <v>1013000</v>
      </c>
      <c r="K20" s="26">
        <f t="shared" si="5"/>
        <v>2794000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26">
        <f t="shared" si="6"/>
        <v>0</v>
      </c>
      <c r="U20" s="14">
        <v>0</v>
      </c>
      <c r="V20" s="13">
        <v>0</v>
      </c>
      <c r="W20" s="13">
        <v>0</v>
      </c>
      <c r="X20" s="13">
        <v>0</v>
      </c>
      <c r="Y20" s="13">
        <v>0</v>
      </c>
      <c r="Z20" s="26">
        <f t="shared" si="7"/>
        <v>0</v>
      </c>
      <c r="AA20" s="14">
        <v>0</v>
      </c>
      <c r="AB20" s="14">
        <v>0</v>
      </c>
      <c r="AC20" s="14">
        <v>0</v>
      </c>
      <c r="AD20" s="14">
        <v>0</v>
      </c>
      <c r="AE20" s="12">
        <v>0</v>
      </c>
      <c r="AF20" s="13">
        <v>0</v>
      </c>
      <c r="AG20" s="13">
        <v>0</v>
      </c>
      <c r="AH20" s="13">
        <v>0</v>
      </c>
      <c r="AI20" s="26">
        <f t="shared" si="8"/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3">
        <v>0</v>
      </c>
      <c r="AP20" s="13">
        <v>0</v>
      </c>
      <c r="AQ20" s="13">
        <v>0</v>
      </c>
      <c r="AR20" s="26">
        <f t="shared" si="9"/>
        <v>0</v>
      </c>
      <c r="AS20" s="14">
        <v>0</v>
      </c>
      <c r="AT20" s="12">
        <v>0</v>
      </c>
      <c r="AU20" s="13">
        <v>0</v>
      </c>
      <c r="AV20" s="13">
        <v>0</v>
      </c>
      <c r="AW20" s="13">
        <v>0</v>
      </c>
      <c r="AX20" s="26">
        <f t="shared" si="10"/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26">
        <f t="shared" si="15"/>
        <v>0</v>
      </c>
      <c r="BH20" s="14">
        <f t="shared" si="0"/>
        <v>0</v>
      </c>
      <c r="BI20" s="14">
        <f t="shared" si="1"/>
        <v>0</v>
      </c>
      <c r="BJ20" s="14">
        <f t="shared" si="2"/>
        <v>0</v>
      </c>
      <c r="BK20" s="14">
        <f t="shared" si="3"/>
        <v>0</v>
      </c>
      <c r="BL20" s="14">
        <f t="shared" si="4"/>
        <v>340000</v>
      </c>
      <c r="BM20" s="14">
        <f t="shared" si="11"/>
        <v>984000</v>
      </c>
      <c r="BN20" s="14">
        <f t="shared" si="12"/>
        <v>457000</v>
      </c>
      <c r="BO20" s="14">
        <f t="shared" si="13"/>
        <v>1013000</v>
      </c>
      <c r="BP20" s="26">
        <f t="shared" si="14"/>
        <v>2794000</v>
      </c>
    </row>
    <row r="21" spans="1:68">
      <c r="A21" s="16">
        <v>18</v>
      </c>
      <c r="B21" s="14" t="s">
        <v>16</v>
      </c>
      <c r="C21" s="14">
        <v>0</v>
      </c>
      <c r="D21" s="14">
        <v>155000</v>
      </c>
      <c r="E21" s="14">
        <v>0</v>
      </c>
      <c r="F21" s="12">
        <v>90000</v>
      </c>
      <c r="G21" s="12">
        <v>0</v>
      </c>
      <c r="H21" s="12">
        <v>0</v>
      </c>
      <c r="I21" s="12">
        <v>0</v>
      </c>
      <c r="J21" s="12">
        <v>0</v>
      </c>
      <c r="K21" s="26">
        <f t="shared" si="5"/>
        <v>245000</v>
      </c>
      <c r="L21" s="14">
        <v>0</v>
      </c>
      <c r="M21" s="14">
        <v>195000</v>
      </c>
      <c r="N21" s="14">
        <v>96000</v>
      </c>
      <c r="O21" s="12">
        <v>20000</v>
      </c>
      <c r="P21" s="14">
        <v>0</v>
      </c>
      <c r="Q21" s="14">
        <v>0</v>
      </c>
      <c r="R21" s="14">
        <v>0</v>
      </c>
      <c r="S21" s="14">
        <v>0</v>
      </c>
      <c r="T21" s="26">
        <f t="shared" si="6"/>
        <v>311000</v>
      </c>
      <c r="U21" s="12">
        <v>0</v>
      </c>
      <c r="V21" s="13">
        <v>0</v>
      </c>
      <c r="W21" s="13">
        <v>0</v>
      </c>
      <c r="X21" s="13">
        <v>0</v>
      </c>
      <c r="Y21" s="13">
        <v>0</v>
      </c>
      <c r="Z21" s="26">
        <f t="shared" si="7"/>
        <v>0</v>
      </c>
      <c r="AA21" s="14">
        <v>0</v>
      </c>
      <c r="AB21" s="14">
        <v>290000</v>
      </c>
      <c r="AC21" s="14">
        <v>0</v>
      </c>
      <c r="AD21" s="12">
        <v>116000</v>
      </c>
      <c r="AE21" s="12">
        <v>0</v>
      </c>
      <c r="AF21" s="13">
        <v>0</v>
      </c>
      <c r="AG21" s="13">
        <v>0</v>
      </c>
      <c r="AH21" s="13">
        <v>0</v>
      </c>
      <c r="AI21" s="26">
        <f t="shared" si="8"/>
        <v>406000</v>
      </c>
      <c r="AJ21" s="14">
        <v>0</v>
      </c>
      <c r="AK21" s="14">
        <v>0</v>
      </c>
      <c r="AL21" s="14">
        <v>0</v>
      </c>
      <c r="AM21" s="12">
        <v>0</v>
      </c>
      <c r="AN21" s="12">
        <v>0</v>
      </c>
      <c r="AO21" s="13">
        <v>0</v>
      </c>
      <c r="AP21" s="13">
        <v>0</v>
      </c>
      <c r="AQ21" s="13">
        <v>0</v>
      </c>
      <c r="AR21" s="26">
        <f t="shared" si="9"/>
        <v>0</v>
      </c>
      <c r="AS21" s="12">
        <v>0</v>
      </c>
      <c r="AT21" s="12">
        <v>0</v>
      </c>
      <c r="AU21" s="13">
        <v>0</v>
      </c>
      <c r="AV21" s="13">
        <v>0</v>
      </c>
      <c r="AW21" s="13">
        <v>0</v>
      </c>
      <c r="AX21" s="26">
        <f t="shared" si="10"/>
        <v>0</v>
      </c>
      <c r="AY21" s="14">
        <v>0</v>
      </c>
      <c r="AZ21" s="14">
        <v>0</v>
      </c>
      <c r="BA21" s="14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26">
        <f t="shared" si="15"/>
        <v>0</v>
      </c>
      <c r="BH21" s="14">
        <f t="shared" si="0"/>
        <v>0</v>
      </c>
      <c r="BI21" s="14">
        <f t="shared" si="1"/>
        <v>640000</v>
      </c>
      <c r="BJ21" s="14">
        <f t="shared" si="2"/>
        <v>96000</v>
      </c>
      <c r="BK21" s="14">
        <f t="shared" si="3"/>
        <v>226000</v>
      </c>
      <c r="BL21" s="14">
        <f t="shared" si="4"/>
        <v>0</v>
      </c>
      <c r="BM21" s="14">
        <f t="shared" si="11"/>
        <v>0</v>
      </c>
      <c r="BN21" s="14">
        <f t="shared" si="12"/>
        <v>0</v>
      </c>
      <c r="BO21" s="14">
        <f t="shared" si="13"/>
        <v>0</v>
      </c>
      <c r="BP21" s="26">
        <f t="shared" si="14"/>
        <v>962000</v>
      </c>
    </row>
    <row r="22" spans="1:68">
      <c r="A22" s="16">
        <v>19</v>
      </c>
      <c r="B22" s="14" t="s">
        <v>17</v>
      </c>
      <c r="C22" s="14">
        <v>310000</v>
      </c>
      <c r="D22" s="14">
        <v>1863500</v>
      </c>
      <c r="E22" s="14">
        <v>2550000</v>
      </c>
      <c r="F22" s="12">
        <v>540000</v>
      </c>
      <c r="G22" s="12">
        <v>0</v>
      </c>
      <c r="H22" s="12">
        <v>0</v>
      </c>
      <c r="I22" s="12">
        <v>0</v>
      </c>
      <c r="J22" s="12">
        <v>0</v>
      </c>
      <c r="K22" s="26">
        <f t="shared" si="5"/>
        <v>5263500</v>
      </c>
      <c r="L22" s="14">
        <v>195000</v>
      </c>
      <c r="M22" s="14">
        <v>4428900</v>
      </c>
      <c r="N22" s="14">
        <v>2370400</v>
      </c>
      <c r="O22" s="12">
        <v>1979000</v>
      </c>
      <c r="P22" s="14">
        <v>490000</v>
      </c>
      <c r="Q22" s="14">
        <v>1912175</v>
      </c>
      <c r="R22" s="14">
        <v>1629600</v>
      </c>
      <c r="S22" s="14">
        <v>727500</v>
      </c>
      <c r="T22" s="26">
        <f t="shared" si="6"/>
        <v>13732575</v>
      </c>
      <c r="U22" s="12">
        <v>1470000</v>
      </c>
      <c r="V22" s="13">
        <v>1365000</v>
      </c>
      <c r="W22" s="13">
        <v>1849762</v>
      </c>
      <c r="X22" s="13">
        <v>1816511</v>
      </c>
      <c r="Y22" s="13">
        <v>780000</v>
      </c>
      <c r="Z22" s="26">
        <f t="shared" si="7"/>
        <v>7281273</v>
      </c>
      <c r="AA22" s="14">
        <v>290000</v>
      </c>
      <c r="AB22" s="14">
        <v>4111000</v>
      </c>
      <c r="AC22" s="14">
        <v>3218000</v>
      </c>
      <c r="AD22" s="12">
        <v>2400000</v>
      </c>
      <c r="AE22" s="13">
        <v>1050000</v>
      </c>
      <c r="AF22" s="13">
        <v>2595000</v>
      </c>
      <c r="AG22" s="13">
        <v>2310000</v>
      </c>
      <c r="AH22" s="13">
        <v>1260000</v>
      </c>
      <c r="AI22" s="26">
        <f t="shared" si="8"/>
        <v>17234000</v>
      </c>
      <c r="AJ22" s="14">
        <v>870000</v>
      </c>
      <c r="AK22" s="14">
        <v>8410000</v>
      </c>
      <c r="AL22" s="14">
        <v>8610000</v>
      </c>
      <c r="AM22" s="12">
        <v>1010000</v>
      </c>
      <c r="AN22" s="12">
        <v>1715000</v>
      </c>
      <c r="AO22" s="12">
        <v>2235000</v>
      </c>
      <c r="AP22" s="12">
        <v>3965000</v>
      </c>
      <c r="AQ22" s="12">
        <v>2710000</v>
      </c>
      <c r="AR22" s="26">
        <f t="shared" si="9"/>
        <v>29525000</v>
      </c>
      <c r="AS22" s="12">
        <v>1800000</v>
      </c>
      <c r="AT22" s="13">
        <v>2800000</v>
      </c>
      <c r="AU22" s="13">
        <v>6231500</v>
      </c>
      <c r="AV22" s="13">
        <v>9690000</v>
      </c>
      <c r="AW22" s="13">
        <v>4335000</v>
      </c>
      <c r="AX22" s="26">
        <f t="shared" si="10"/>
        <v>24856500</v>
      </c>
      <c r="AY22" s="14">
        <v>0</v>
      </c>
      <c r="AZ22" s="14">
        <v>757600</v>
      </c>
      <c r="BA22" s="14">
        <v>1262000</v>
      </c>
      <c r="BB22" s="12">
        <v>120000</v>
      </c>
      <c r="BC22" s="12">
        <v>0</v>
      </c>
      <c r="BD22" s="12">
        <v>0</v>
      </c>
      <c r="BE22" s="12">
        <v>0</v>
      </c>
      <c r="BF22" s="12">
        <v>0</v>
      </c>
      <c r="BG22" s="26">
        <f t="shared" si="15"/>
        <v>2139600</v>
      </c>
      <c r="BH22" s="14">
        <f t="shared" si="0"/>
        <v>1665000</v>
      </c>
      <c r="BI22" s="14">
        <f t="shared" si="1"/>
        <v>19571000</v>
      </c>
      <c r="BJ22" s="14">
        <f t="shared" si="2"/>
        <v>18010400</v>
      </c>
      <c r="BK22" s="14">
        <f t="shared" si="3"/>
        <v>9319000</v>
      </c>
      <c r="BL22" s="14">
        <f t="shared" si="4"/>
        <v>7420000</v>
      </c>
      <c r="BM22" s="14">
        <f t="shared" si="11"/>
        <v>14823437</v>
      </c>
      <c r="BN22" s="14">
        <f t="shared" si="12"/>
        <v>19411111</v>
      </c>
      <c r="BO22" s="14">
        <f t="shared" si="13"/>
        <v>9812500</v>
      </c>
      <c r="BP22" s="26">
        <f t="shared" si="14"/>
        <v>100032448</v>
      </c>
    </row>
    <row r="23" spans="1:68">
      <c r="A23" s="16">
        <v>20</v>
      </c>
      <c r="B23" s="14" t="s">
        <v>18</v>
      </c>
      <c r="C23" s="14">
        <v>0</v>
      </c>
      <c r="D23" s="14">
        <v>155000</v>
      </c>
      <c r="E23" s="14">
        <v>354000</v>
      </c>
      <c r="F23" s="12">
        <v>120000</v>
      </c>
      <c r="G23" s="12">
        <v>0</v>
      </c>
      <c r="H23" s="12">
        <v>0</v>
      </c>
      <c r="I23" s="12">
        <v>0</v>
      </c>
      <c r="J23" s="12">
        <v>0</v>
      </c>
      <c r="K23" s="26">
        <f t="shared" si="5"/>
        <v>629000</v>
      </c>
      <c r="L23" s="14">
        <v>0</v>
      </c>
      <c r="M23" s="14">
        <v>981725</v>
      </c>
      <c r="N23" s="14">
        <v>967000</v>
      </c>
      <c r="O23" s="12">
        <v>750000</v>
      </c>
      <c r="P23" s="14">
        <v>762500</v>
      </c>
      <c r="Q23" s="14">
        <v>627220</v>
      </c>
      <c r="R23" s="14">
        <v>407400</v>
      </c>
      <c r="S23" s="14">
        <v>135800</v>
      </c>
      <c r="T23" s="26">
        <f t="shared" si="6"/>
        <v>4631645</v>
      </c>
      <c r="U23" s="12">
        <v>630000</v>
      </c>
      <c r="V23" s="13">
        <v>1576500</v>
      </c>
      <c r="W23" s="13">
        <v>1866500</v>
      </c>
      <c r="X23" s="13">
        <v>1872000</v>
      </c>
      <c r="Y23" s="13">
        <v>780000</v>
      </c>
      <c r="Z23" s="26">
        <f t="shared" si="7"/>
        <v>6725000</v>
      </c>
      <c r="AA23" s="14">
        <v>0</v>
      </c>
      <c r="AB23" s="14">
        <v>0</v>
      </c>
      <c r="AC23" s="14">
        <v>0</v>
      </c>
      <c r="AD23" s="12">
        <v>0</v>
      </c>
      <c r="AE23" s="12">
        <v>0</v>
      </c>
      <c r="AF23" s="13">
        <v>0</v>
      </c>
      <c r="AG23" s="13">
        <v>0</v>
      </c>
      <c r="AH23" s="13">
        <v>0</v>
      </c>
      <c r="AI23" s="26">
        <f t="shared" si="8"/>
        <v>0</v>
      </c>
      <c r="AJ23" s="14">
        <v>0</v>
      </c>
      <c r="AK23" s="14">
        <v>0</v>
      </c>
      <c r="AL23" s="14">
        <v>0</v>
      </c>
      <c r="AM23" s="12">
        <v>0</v>
      </c>
      <c r="AN23" s="12">
        <v>0</v>
      </c>
      <c r="AO23" s="13">
        <v>0</v>
      </c>
      <c r="AP23" s="13">
        <v>0</v>
      </c>
      <c r="AQ23" s="13">
        <v>0</v>
      </c>
      <c r="AR23" s="26">
        <f t="shared" si="9"/>
        <v>0</v>
      </c>
      <c r="AS23" s="12">
        <v>0</v>
      </c>
      <c r="AT23" s="12">
        <v>0</v>
      </c>
      <c r="AU23" s="13">
        <v>0</v>
      </c>
      <c r="AV23" s="13">
        <v>0</v>
      </c>
      <c r="AW23" s="13">
        <v>0</v>
      </c>
      <c r="AX23" s="26">
        <f t="shared" si="10"/>
        <v>0</v>
      </c>
      <c r="AY23" s="14">
        <v>0</v>
      </c>
      <c r="AZ23" s="14">
        <v>0</v>
      </c>
      <c r="BA23" s="14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26">
        <f t="shared" si="15"/>
        <v>0</v>
      </c>
      <c r="BH23" s="14">
        <f t="shared" si="0"/>
        <v>0</v>
      </c>
      <c r="BI23" s="14">
        <f t="shared" si="1"/>
        <v>1136725</v>
      </c>
      <c r="BJ23" s="14">
        <f t="shared" si="2"/>
        <v>1321000</v>
      </c>
      <c r="BK23" s="14">
        <f t="shared" si="3"/>
        <v>1500000</v>
      </c>
      <c r="BL23" s="14">
        <f t="shared" si="4"/>
        <v>2339000</v>
      </c>
      <c r="BM23" s="14">
        <f t="shared" si="11"/>
        <v>2493720</v>
      </c>
      <c r="BN23" s="14">
        <f t="shared" si="12"/>
        <v>2279400</v>
      </c>
      <c r="BO23" s="14">
        <f t="shared" si="13"/>
        <v>915800</v>
      </c>
      <c r="BP23" s="26">
        <f t="shared" si="14"/>
        <v>11985645</v>
      </c>
    </row>
    <row r="24" spans="1:68">
      <c r="A24" s="16">
        <v>21</v>
      </c>
      <c r="B24" s="14" t="s">
        <v>19</v>
      </c>
      <c r="C24" s="14">
        <v>0</v>
      </c>
      <c r="D24" s="14">
        <v>0</v>
      </c>
      <c r="E24" s="14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6">
        <f t="shared" si="5"/>
        <v>0</v>
      </c>
      <c r="L24" s="14">
        <v>0</v>
      </c>
      <c r="M24" s="14">
        <v>0</v>
      </c>
      <c r="N24" s="14">
        <v>0</v>
      </c>
      <c r="O24" s="12">
        <v>0</v>
      </c>
      <c r="P24" s="14">
        <v>0</v>
      </c>
      <c r="Q24" s="14">
        <v>0</v>
      </c>
      <c r="R24" s="14">
        <v>0</v>
      </c>
      <c r="S24" s="14">
        <v>0</v>
      </c>
      <c r="T24" s="26">
        <f t="shared" si="6"/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26">
        <f t="shared" si="7"/>
        <v>0</v>
      </c>
      <c r="AA24" s="14">
        <v>0</v>
      </c>
      <c r="AB24" s="14">
        <v>0</v>
      </c>
      <c r="AC24" s="14">
        <v>0</v>
      </c>
      <c r="AD24" s="12">
        <v>0</v>
      </c>
      <c r="AE24" s="12">
        <v>0</v>
      </c>
      <c r="AF24" s="13">
        <v>0</v>
      </c>
      <c r="AG24" s="13">
        <v>0</v>
      </c>
      <c r="AH24" s="13">
        <v>0</v>
      </c>
      <c r="AI24" s="26">
        <f t="shared" si="8"/>
        <v>0</v>
      </c>
      <c r="AJ24" s="14">
        <v>0</v>
      </c>
      <c r="AK24" s="14">
        <v>0</v>
      </c>
      <c r="AL24" s="14">
        <v>290000</v>
      </c>
      <c r="AM24" s="12">
        <v>0</v>
      </c>
      <c r="AN24" s="12">
        <v>0</v>
      </c>
      <c r="AO24" s="12">
        <v>2295000</v>
      </c>
      <c r="AP24" s="12">
        <v>2280000</v>
      </c>
      <c r="AQ24" s="12">
        <v>950000</v>
      </c>
      <c r="AR24" s="26">
        <f t="shared" si="9"/>
        <v>5815000</v>
      </c>
      <c r="AS24" s="12">
        <v>0</v>
      </c>
      <c r="AT24" s="12">
        <v>0</v>
      </c>
      <c r="AU24" s="13">
        <v>0</v>
      </c>
      <c r="AV24" s="13">
        <v>0</v>
      </c>
      <c r="AW24" s="13">
        <v>0</v>
      </c>
      <c r="AX24" s="26">
        <f t="shared" si="10"/>
        <v>0</v>
      </c>
      <c r="AY24" s="14">
        <v>0</v>
      </c>
      <c r="AZ24" s="14">
        <v>0</v>
      </c>
      <c r="BA24" s="14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26">
        <f t="shared" si="15"/>
        <v>0</v>
      </c>
      <c r="BH24" s="14">
        <f t="shared" si="0"/>
        <v>0</v>
      </c>
      <c r="BI24" s="14">
        <f t="shared" si="1"/>
        <v>0</v>
      </c>
      <c r="BJ24" s="14">
        <f t="shared" si="2"/>
        <v>290000</v>
      </c>
      <c r="BK24" s="14">
        <f t="shared" si="3"/>
        <v>0</v>
      </c>
      <c r="BL24" s="14">
        <f t="shared" si="4"/>
        <v>0</v>
      </c>
      <c r="BM24" s="14">
        <f t="shared" si="11"/>
        <v>2295000</v>
      </c>
      <c r="BN24" s="14">
        <f t="shared" si="12"/>
        <v>2280000</v>
      </c>
      <c r="BO24" s="14">
        <f t="shared" si="13"/>
        <v>950000</v>
      </c>
      <c r="BP24" s="26">
        <f t="shared" si="14"/>
        <v>5815000</v>
      </c>
    </row>
    <row r="25" spans="1:68">
      <c r="A25" s="16">
        <v>22</v>
      </c>
      <c r="B25" s="14" t="s">
        <v>20</v>
      </c>
      <c r="C25" s="14">
        <v>155000</v>
      </c>
      <c r="D25" s="14">
        <v>1012000</v>
      </c>
      <c r="E25" s="14">
        <v>799500</v>
      </c>
      <c r="F25" s="12">
        <v>580000</v>
      </c>
      <c r="G25" s="12">
        <v>360500</v>
      </c>
      <c r="H25" s="12">
        <v>544000</v>
      </c>
      <c r="I25" s="12">
        <v>549000</v>
      </c>
      <c r="J25" s="12">
        <v>264000</v>
      </c>
      <c r="K25" s="26">
        <f t="shared" si="5"/>
        <v>4264000</v>
      </c>
      <c r="L25" s="14">
        <v>0</v>
      </c>
      <c r="M25" s="14">
        <v>1068000</v>
      </c>
      <c r="N25" s="14">
        <v>582000</v>
      </c>
      <c r="O25" s="12">
        <v>0</v>
      </c>
      <c r="P25" s="14">
        <v>0</v>
      </c>
      <c r="Q25" s="14">
        <v>0</v>
      </c>
      <c r="R25" s="14">
        <v>0</v>
      </c>
      <c r="S25" s="14">
        <v>270000</v>
      </c>
      <c r="T25" s="26">
        <f t="shared" si="6"/>
        <v>1920000</v>
      </c>
      <c r="U25" s="12">
        <v>0</v>
      </c>
      <c r="V25" s="13">
        <v>0</v>
      </c>
      <c r="W25" s="13">
        <v>0</v>
      </c>
      <c r="X25" s="13">
        <v>0</v>
      </c>
      <c r="Y25" s="13">
        <v>0</v>
      </c>
      <c r="Z25" s="26">
        <f t="shared" si="7"/>
        <v>0</v>
      </c>
      <c r="AA25" s="14">
        <v>0</v>
      </c>
      <c r="AB25" s="14">
        <v>1630000</v>
      </c>
      <c r="AC25" s="14">
        <v>826000</v>
      </c>
      <c r="AD25" s="12">
        <v>-135000</v>
      </c>
      <c r="AE25" s="12">
        <v>0</v>
      </c>
      <c r="AF25" s="13">
        <v>0</v>
      </c>
      <c r="AG25" s="13">
        <v>0</v>
      </c>
      <c r="AH25" s="13">
        <v>660000</v>
      </c>
      <c r="AI25" s="26">
        <f t="shared" si="8"/>
        <v>2981000</v>
      </c>
      <c r="AJ25" s="14">
        <v>0</v>
      </c>
      <c r="AK25" s="14">
        <v>0</v>
      </c>
      <c r="AL25" s="14">
        <v>360000</v>
      </c>
      <c r="AM25" s="12">
        <v>705000</v>
      </c>
      <c r="AN25" s="12">
        <v>700000</v>
      </c>
      <c r="AO25" s="12">
        <v>1225000</v>
      </c>
      <c r="AP25" s="12">
        <v>880000</v>
      </c>
      <c r="AQ25" s="12">
        <v>550000</v>
      </c>
      <c r="AR25" s="26">
        <f t="shared" si="9"/>
        <v>4420000</v>
      </c>
      <c r="AS25" s="12">
        <v>0</v>
      </c>
      <c r="AT25" s="12">
        <v>0</v>
      </c>
      <c r="AU25" s="13">
        <v>0</v>
      </c>
      <c r="AV25" s="13">
        <v>0</v>
      </c>
      <c r="AW25" s="13">
        <v>0</v>
      </c>
      <c r="AX25" s="26">
        <f t="shared" si="10"/>
        <v>0</v>
      </c>
      <c r="AY25" s="14">
        <v>0</v>
      </c>
      <c r="AZ25" s="14">
        <v>0</v>
      </c>
      <c r="BA25" s="14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26">
        <f t="shared" si="15"/>
        <v>0</v>
      </c>
      <c r="BH25" s="14">
        <f t="shared" si="0"/>
        <v>155000</v>
      </c>
      <c r="BI25" s="14">
        <f t="shared" si="1"/>
        <v>3710000</v>
      </c>
      <c r="BJ25" s="14">
        <f t="shared" si="2"/>
        <v>2567500</v>
      </c>
      <c r="BK25" s="14">
        <f t="shared" si="3"/>
        <v>1150000</v>
      </c>
      <c r="BL25" s="14">
        <f t="shared" si="4"/>
        <v>1060500</v>
      </c>
      <c r="BM25" s="14">
        <f t="shared" si="11"/>
        <v>1769000</v>
      </c>
      <c r="BN25" s="14">
        <f t="shared" si="12"/>
        <v>1429000</v>
      </c>
      <c r="BO25" s="14">
        <f t="shared" si="13"/>
        <v>1744000</v>
      </c>
      <c r="BP25" s="26">
        <f t="shared" si="14"/>
        <v>13585000</v>
      </c>
    </row>
    <row r="26" spans="1:68">
      <c r="A26" s="16">
        <v>23</v>
      </c>
      <c r="B26" s="14" t="s">
        <v>21</v>
      </c>
      <c r="C26" s="14">
        <v>0</v>
      </c>
      <c r="D26" s="14">
        <v>155000</v>
      </c>
      <c r="E26" s="14">
        <v>150000</v>
      </c>
      <c r="F26" s="12">
        <v>651500</v>
      </c>
      <c r="G26" s="12">
        <v>756500</v>
      </c>
      <c r="H26" s="12">
        <v>976500</v>
      </c>
      <c r="I26" s="12">
        <v>224500</v>
      </c>
      <c r="J26" s="12">
        <v>434500</v>
      </c>
      <c r="K26" s="26">
        <f t="shared" si="5"/>
        <v>3348500</v>
      </c>
      <c r="L26" s="14">
        <v>0</v>
      </c>
      <c r="M26" s="14">
        <v>846000</v>
      </c>
      <c r="N26" s="14">
        <v>1089150</v>
      </c>
      <c r="O26" s="12">
        <v>2393000</v>
      </c>
      <c r="P26" s="14">
        <v>1799000</v>
      </c>
      <c r="Q26" s="14">
        <v>2459832</v>
      </c>
      <c r="R26" s="14">
        <v>2788559</v>
      </c>
      <c r="S26" s="14">
        <v>1352850</v>
      </c>
      <c r="T26" s="26">
        <f t="shared" si="6"/>
        <v>12728391</v>
      </c>
      <c r="U26" s="12">
        <v>210000</v>
      </c>
      <c r="V26" s="13">
        <v>0</v>
      </c>
      <c r="W26" s="13">
        <v>0</v>
      </c>
      <c r="X26" s="13">
        <v>0</v>
      </c>
      <c r="Y26" s="13">
        <v>0</v>
      </c>
      <c r="Z26" s="26">
        <f t="shared" si="7"/>
        <v>210000</v>
      </c>
      <c r="AA26" s="14">
        <v>290000</v>
      </c>
      <c r="AB26" s="14">
        <v>609000</v>
      </c>
      <c r="AC26" s="14">
        <v>3752935</v>
      </c>
      <c r="AD26" s="12">
        <v>1096000</v>
      </c>
      <c r="AE26" s="13">
        <v>3355000</v>
      </c>
      <c r="AF26" s="13">
        <v>3526000</v>
      </c>
      <c r="AG26" s="13">
        <v>3661000</v>
      </c>
      <c r="AH26" s="13">
        <v>2373000</v>
      </c>
      <c r="AI26" s="26">
        <f t="shared" si="8"/>
        <v>18662935</v>
      </c>
      <c r="AJ26" s="14">
        <v>290000</v>
      </c>
      <c r="AK26" s="14">
        <v>1230000</v>
      </c>
      <c r="AL26" s="14">
        <v>1610000</v>
      </c>
      <c r="AM26" s="12">
        <v>300000</v>
      </c>
      <c r="AN26" s="12">
        <v>0</v>
      </c>
      <c r="AO26" s="13">
        <v>0</v>
      </c>
      <c r="AP26" s="13">
        <v>0</v>
      </c>
      <c r="AQ26" s="13">
        <v>0</v>
      </c>
      <c r="AR26" s="26">
        <f t="shared" si="9"/>
        <v>3430000</v>
      </c>
      <c r="AS26" s="12">
        <v>800000</v>
      </c>
      <c r="AT26" s="13">
        <v>1400000</v>
      </c>
      <c r="AU26" s="13">
        <v>2131500</v>
      </c>
      <c r="AV26" s="13">
        <v>2855500</v>
      </c>
      <c r="AW26" s="13">
        <v>1275000</v>
      </c>
      <c r="AX26" s="26">
        <f t="shared" si="10"/>
        <v>8462000</v>
      </c>
      <c r="AY26" s="14">
        <v>0</v>
      </c>
      <c r="AZ26" s="14">
        <v>100000</v>
      </c>
      <c r="BA26" s="14">
        <v>348400</v>
      </c>
      <c r="BB26" s="12">
        <v>365000</v>
      </c>
      <c r="BC26" s="12">
        <v>0</v>
      </c>
      <c r="BD26" s="12">
        <v>0</v>
      </c>
      <c r="BE26" s="12">
        <v>0</v>
      </c>
      <c r="BF26" s="12">
        <v>0</v>
      </c>
      <c r="BG26" s="26">
        <f t="shared" si="15"/>
        <v>813400</v>
      </c>
      <c r="BH26" s="14">
        <f t="shared" si="0"/>
        <v>580000</v>
      </c>
      <c r="BI26" s="14">
        <f t="shared" si="1"/>
        <v>2940000</v>
      </c>
      <c r="BJ26" s="14">
        <f t="shared" si="2"/>
        <v>6950485</v>
      </c>
      <c r="BK26" s="14">
        <f t="shared" si="3"/>
        <v>5815500</v>
      </c>
      <c r="BL26" s="14">
        <f t="shared" si="4"/>
        <v>7310500</v>
      </c>
      <c r="BM26" s="14">
        <f t="shared" si="11"/>
        <v>9093832</v>
      </c>
      <c r="BN26" s="14">
        <f t="shared" si="12"/>
        <v>9529559</v>
      </c>
      <c r="BO26" s="14">
        <f t="shared" si="13"/>
        <v>5435350</v>
      </c>
      <c r="BP26" s="26">
        <f t="shared" si="14"/>
        <v>47655226</v>
      </c>
    </row>
    <row r="27" spans="1:68">
      <c r="A27" s="16">
        <v>24</v>
      </c>
      <c r="B27" s="14" t="s">
        <v>22</v>
      </c>
      <c r="C27" s="14">
        <v>0</v>
      </c>
      <c r="D27" s="14">
        <v>0</v>
      </c>
      <c r="E27" s="14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6">
        <f t="shared" si="5"/>
        <v>0</v>
      </c>
      <c r="L27" s="14">
        <v>195000</v>
      </c>
      <c r="M27" s="14">
        <v>3075700</v>
      </c>
      <c r="N27" s="14">
        <v>2762250</v>
      </c>
      <c r="O27" s="12">
        <v>1779500</v>
      </c>
      <c r="P27" s="14">
        <v>1935500</v>
      </c>
      <c r="Q27" s="14">
        <v>2317150</v>
      </c>
      <c r="R27" s="14">
        <v>2861050</v>
      </c>
      <c r="S27" s="14">
        <v>1059500</v>
      </c>
      <c r="T27" s="26">
        <f t="shared" si="6"/>
        <v>15985650</v>
      </c>
      <c r="U27" s="12">
        <v>0</v>
      </c>
      <c r="V27" s="13">
        <v>0</v>
      </c>
      <c r="W27" s="13">
        <v>0</v>
      </c>
      <c r="X27" s="13">
        <v>0</v>
      </c>
      <c r="Y27" s="13">
        <v>0</v>
      </c>
      <c r="Z27" s="26">
        <f t="shared" si="7"/>
        <v>0</v>
      </c>
      <c r="AA27" s="14">
        <v>0</v>
      </c>
      <c r="AB27" s="14"/>
      <c r="AC27" s="14">
        <v>500000</v>
      </c>
      <c r="AD27" s="12">
        <v>52000</v>
      </c>
      <c r="AE27" s="12">
        <v>0</v>
      </c>
      <c r="AF27" s="13">
        <v>0</v>
      </c>
      <c r="AG27" s="13">
        <v>0</v>
      </c>
      <c r="AH27" s="13">
        <v>0</v>
      </c>
      <c r="AI27" s="26">
        <f t="shared" si="8"/>
        <v>552000</v>
      </c>
      <c r="AJ27" s="14">
        <v>290000</v>
      </c>
      <c r="AK27" s="14">
        <v>1860000</v>
      </c>
      <c r="AL27" s="14">
        <v>1760000</v>
      </c>
      <c r="AM27" s="12">
        <v>1750000</v>
      </c>
      <c r="AN27" s="12">
        <v>1000000</v>
      </c>
      <c r="AO27" s="12">
        <v>1805000</v>
      </c>
      <c r="AP27" s="12">
        <v>2120000</v>
      </c>
      <c r="AQ27" s="12">
        <v>1000000</v>
      </c>
      <c r="AR27" s="26">
        <f t="shared" si="9"/>
        <v>11585000</v>
      </c>
      <c r="AS27" s="12">
        <v>0</v>
      </c>
      <c r="AT27" s="12">
        <v>0</v>
      </c>
      <c r="AU27" s="13">
        <v>0</v>
      </c>
      <c r="AV27" s="13">
        <v>0</v>
      </c>
      <c r="AW27" s="13">
        <v>0</v>
      </c>
      <c r="AX27" s="26">
        <f t="shared" si="10"/>
        <v>0</v>
      </c>
      <c r="AY27" s="14">
        <v>0</v>
      </c>
      <c r="AZ27" s="14">
        <v>100000</v>
      </c>
      <c r="BA27" s="14">
        <v>253600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26">
        <f t="shared" si="15"/>
        <v>353600</v>
      </c>
      <c r="BH27" s="14">
        <f t="shared" si="0"/>
        <v>485000</v>
      </c>
      <c r="BI27" s="14">
        <f t="shared" si="1"/>
        <v>5035700</v>
      </c>
      <c r="BJ27" s="14">
        <f t="shared" si="2"/>
        <v>5275850</v>
      </c>
      <c r="BK27" s="14">
        <f t="shared" si="3"/>
        <v>3581500</v>
      </c>
      <c r="BL27" s="14">
        <f t="shared" si="4"/>
        <v>2935500</v>
      </c>
      <c r="BM27" s="14">
        <f t="shared" si="11"/>
        <v>4122150</v>
      </c>
      <c r="BN27" s="14">
        <f t="shared" si="12"/>
        <v>4981050</v>
      </c>
      <c r="BO27" s="14">
        <f t="shared" si="13"/>
        <v>2059500</v>
      </c>
      <c r="BP27" s="26">
        <f t="shared" si="14"/>
        <v>28476250</v>
      </c>
    </row>
    <row r="28" spans="1:68">
      <c r="A28" s="16">
        <v>25</v>
      </c>
      <c r="B28" s="14" t="s">
        <v>23</v>
      </c>
      <c r="C28" s="14">
        <v>1395000</v>
      </c>
      <c r="D28" s="14">
        <v>7396483</v>
      </c>
      <c r="E28" s="14">
        <v>6600000</v>
      </c>
      <c r="F28" s="12">
        <v>2141500</v>
      </c>
      <c r="G28" s="12">
        <v>980000</v>
      </c>
      <c r="H28" s="12">
        <v>1330000</v>
      </c>
      <c r="I28" s="12">
        <v>1461500</v>
      </c>
      <c r="J28" s="12">
        <v>529511</v>
      </c>
      <c r="K28" s="26">
        <f t="shared" si="5"/>
        <v>21833994</v>
      </c>
      <c r="L28" s="14">
        <v>1950000</v>
      </c>
      <c r="M28" s="14">
        <v>14238850</v>
      </c>
      <c r="N28" s="14">
        <v>8484650</v>
      </c>
      <c r="O28" s="12">
        <v>6737500</v>
      </c>
      <c r="P28" s="14">
        <v>4767000</v>
      </c>
      <c r="Q28" s="14">
        <v>7173350</v>
      </c>
      <c r="R28" s="14">
        <v>9808021</v>
      </c>
      <c r="S28" s="14">
        <v>4064700</v>
      </c>
      <c r="T28" s="26">
        <f t="shared" si="6"/>
        <v>57224071</v>
      </c>
      <c r="U28" s="12">
        <v>5735000</v>
      </c>
      <c r="V28" s="13">
        <v>7340500</v>
      </c>
      <c r="W28" s="13">
        <v>11665200</v>
      </c>
      <c r="X28" s="13">
        <v>11503000</v>
      </c>
      <c r="Y28" s="13">
        <v>6179000</v>
      </c>
      <c r="Z28" s="26">
        <f t="shared" si="7"/>
        <v>42422700</v>
      </c>
      <c r="AA28" s="14">
        <v>1740000</v>
      </c>
      <c r="AB28" s="14">
        <v>7050479</v>
      </c>
      <c r="AC28" s="14">
        <v>7679000</v>
      </c>
      <c r="AD28" s="12">
        <v>1868000</v>
      </c>
      <c r="AE28" s="13">
        <v>2425000</v>
      </c>
      <c r="AF28" s="13">
        <v>2899000</v>
      </c>
      <c r="AG28" s="13">
        <v>4375000</v>
      </c>
      <c r="AH28" s="13">
        <v>2744000</v>
      </c>
      <c r="AI28" s="26">
        <f t="shared" si="8"/>
        <v>30780479</v>
      </c>
      <c r="AJ28" s="14">
        <v>580000</v>
      </c>
      <c r="AK28" s="14">
        <v>6390000</v>
      </c>
      <c r="AL28" s="14">
        <v>5900000</v>
      </c>
      <c r="AM28" s="12">
        <v>3325000</v>
      </c>
      <c r="AN28" s="12">
        <v>3145000</v>
      </c>
      <c r="AO28" s="12">
        <v>6125000</v>
      </c>
      <c r="AP28" s="12">
        <v>8015000</v>
      </c>
      <c r="AQ28" s="12">
        <v>4330000</v>
      </c>
      <c r="AR28" s="26">
        <f t="shared" si="9"/>
        <v>37810000</v>
      </c>
      <c r="AS28" s="12">
        <v>1790000</v>
      </c>
      <c r="AT28" s="13">
        <v>2755000</v>
      </c>
      <c r="AU28" s="13">
        <v>4980500</v>
      </c>
      <c r="AV28" s="13">
        <v>5066000</v>
      </c>
      <c r="AW28" s="13">
        <v>2703000</v>
      </c>
      <c r="AX28" s="26">
        <f t="shared" si="10"/>
        <v>17294500</v>
      </c>
      <c r="AY28" s="14">
        <v>0</v>
      </c>
      <c r="AZ28" s="14">
        <v>1476000</v>
      </c>
      <c r="BA28" s="14">
        <v>2935750</v>
      </c>
      <c r="BB28" s="12">
        <v>150000</v>
      </c>
      <c r="BC28" s="12">
        <v>0</v>
      </c>
      <c r="BD28" s="12">
        <v>0</v>
      </c>
      <c r="BE28" s="12">
        <v>266800</v>
      </c>
      <c r="BF28" s="12">
        <v>0</v>
      </c>
      <c r="BG28" s="26">
        <f t="shared" si="15"/>
        <v>4828550</v>
      </c>
      <c r="BH28" s="14">
        <f t="shared" si="0"/>
        <v>5665000</v>
      </c>
      <c r="BI28" s="14">
        <f t="shared" si="1"/>
        <v>36551812</v>
      </c>
      <c r="BJ28" s="14">
        <f t="shared" si="2"/>
        <v>31599400</v>
      </c>
      <c r="BK28" s="14">
        <f t="shared" si="3"/>
        <v>21747000</v>
      </c>
      <c r="BL28" s="14">
        <f t="shared" si="4"/>
        <v>21412500</v>
      </c>
      <c r="BM28" s="14">
        <f t="shared" si="11"/>
        <v>34173050</v>
      </c>
      <c r="BN28" s="14">
        <f t="shared" si="12"/>
        <v>40495321</v>
      </c>
      <c r="BO28" s="14">
        <f t="shared" si="13"/>
        <v>20550211</v>
      </c>
      <c r="BP28" s="26">
        <f t="shared" si="14"/>
        <v>212194294</v>
      </c>
    </row>
    <row r="29" spans="1:68">
      <c r="A29" s="16">
        <v>26</v>
      </c>
      <c r="B29" s="14" t="s">
        <v>24</v>
      </c>
      <c r="C29" s="14">
        <v>0</v>
      </c>
      <c r="D29" s="14">
        <v>0</v>
      </c>
      <c r="E29" s="14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26">
        <f t="shared" si="5"/>
        <v>0</v>
      </c>
      <c r="L29" s="14">
        <v>0</v>
      </c>
      <c r="M29" s="14">
        <v>195000</v>
      </c>
      <c r="N29" s="14">
        <v>0</v>
      </c>
      <c r="O29" s="12">
        <v>42000</v>
      </c>
      <c r="P29" s="14">
        <v>0</v>
      </c>
      <c r="Q29" s="14">
        <v>0</v>
      </c>
      <c r="R29" s="14">
        <v>0</v>
      </c>
      <c r="S29" s="14">
        <v>0</v>
      </c>
      <c r="T29" s="26">
        <f t="shared" si="6"/>
        <v>237000</v>
      </c>
      <c r="U29" s="12">
        <v>0</v>
      </c>
      <c r="V29" s="14">
        <v>0</v>
      </c>
      <c r="W29" s="14">
        <v>0</v>
      </c>
      <c r="X29" s="14">
        <v>0</v>
      </c>
      <c r="Y29" s="14">
        <v>0</v>
      </c>
      <c r="Z29" s="26">
        <f t="shared" si="7"/>
        <v>0</v>
      </c>
      <c r="AA29" s="14">
        <v>0</v>
      </c>
      <c r="AB29" s="14">
        <v>0</v>
      </c>
      <c r="AC29" s="14">
        <v>0</v>
      </c>
      <c r="AD29" s="12">
        <v>0</v>
      </c>
      <c r="AE29" s="12">
        <v>0</v>
      </c>
      <c r="AF29" s="13">
        <v>0</v>
      </c>
      <c r="AG29" s="13">
        <v>0</v>
      </c>
      <c r="AH29" s="13">
        <v>0</v>
      </c>
      <c r="AI29" s="26">
        <f t="shared" si="8"/>
        <v>0</v>
      </c>
      <c r="AJ29" s="14">
        <v>0</v>
      </c>
      <c r="AK29" s="14">
        <v>0</v>
      </c>
      <c r="AL29" s="14">
        <v>351999</v>
      </c>
      <c r="AM29" s="12">
        <v>450000</v>
      </c>
      <c r="AN29" s="14">
        <v>1725000</v>
      </c>
      <c r="AO29" s="14">
        <v>1485000</v>
      </c>
      <c r="AP29" s="14">
        <v>2040000</v>
      </c>
      <c r="AQ29" s="14">
        <v>1050000</v>
      </c>
      <c r="AR29" s="26">
        <f t="shared" si="9"/>
        <v>7101999</v>
      </c>
      <c r="AS29" s="12">
        <v>0</v>
      </c>
      <c r="AT29" s="12">
        <v>0</v>
      </c>
      <c r="AU29" s="13">
        <v>0</v>
      </c>
      <c r="AV29" s="13">
        <v>0</v>
      </c>
      <c r="AW29" s="13">
        <v>0</v>
      </c>
      <c r="AX29" s="26">
        <f t="shared" si="10"/>
        <v>0</v>
      </c>
      <c r="AY29" s="14">
        <v>0</v>
      </c>
      <c r="AZ29" s="14">
        <v>0</v>
      </c>
      <c r="BA29" s="14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26">
        <f t="shared" si="15"/>
        <v>0</v>
      </c>
      <c r="BH29" s="14">
        <f t="shared" si="0"/>
        <v>0</v>
      </c>
      <c r="BI29" s="14">
        <f t="shared" si="1"/>
        <v>195000</v>
      </c>
      <c r="BJ29" s="14">
        <f t="shared" si="2"/>
        <v>351999</v>
      </c>
      <c r="BK29" s="14">
        <f t="shared" si="3"/>
        <v>492000</v>
      </c>
      <c r="BL29" s="14">
        <f t="shared" si="4"/>
        <v>1725000</v>
      </c>
      <c r="BM29" s="14">
        <f t="shared" si="11"/>
        <v>1485000</v>
      </c>
      <c r="BN29" s="14">
        <f t="shared" si="12"/>
        <v>2040000</v>
      </c>
      <c r="BO29" s="14">
        <f t="shared" si="13"/>
        <v>1050000</v>
      </c>
      <c r="BP29" s="26">
        <f t="shared" si="14"/>
        <v>7338999</v>
      </c>
    </row>
    <row r="30" spans="1:68">
      <c r="A30" s="16">
        <v>27</v>
      </c>
      <c r="B30" s="14" t="s">
        <v>25</v>
      </c>
      <c r="C30" s="14">
        <v>155000</v>
      </c>
      <c r="D30" s="5">
        <v>3068447</v>
      </c>
      <c r="E30" s="14">
        <v>3114500</v>
      </c>
      <c r="F30" s="12">
        <v>1622500</v>
      </c>
      <c r="G30" s="12">
        <v>3446000</v>
      </c>
      <c r="H30" s="12">
        <v>3461116</v>
      </c>
      <c r="I30" s="12">
        <v>3287145</v>
      </c>
      <c r="J30" s="12">
        <v>1313000</v>
      </c>
      <c r="K30" s="26">
        <f t="shared" si="5"/>
        <v>19467708</v>
      </c>
      <c r="L30" s="14">
        <v>195000</v>
      </c>
      <c r="M30" s="14">
        <v>3131550</v>
      </c>
      <c r="N30" s="14">
        <v>3591300</v>
      </c>
      <c r="O30" s="12">
        <v>1146000</v>
      </c>
      <c r="P30" s="14">
        <v>1242500</v>
      </c>
      <c r="Q30" s="14">
        <v>900400</v>
      </c>
      <c r="R30" s="14">
        <v>1168250</v>
      </c>
      <c r="S30" s="14">
        <v>660000</v>
      </c>
      <c r="T30" s="26">
        <f t="shared" si="6"/>
        <v>12035000</v>
      </c>
      <c r="U30" s="12">
        <v>2571500</v>
      </c>
      <c r="V30" s="13">
        <v>8873000</v>
      </c>
      <c r="W30" s="13">
        <v>9137082</v>
      </c>
      <c r="X30" s="13">
        <v>7860850</v>
      </c>
      <c r="Y30" s="13">
        <v>4191200</v>
      </c>
      <c r="Z30" s="26">
        <f t="shared" si="7"/>
        <v>32633632</v>
      </c>
      <c r="AA30" s="14">
        <v>0</v>
      </c>
      <c r="AB30" s="14">
        <v>0</v>
      </c>
      <c r="AC30" s="14">
        <v>290000</v>
      </c>
      <c r="AD30" s="12">
        <v>0</v>
      </c>
      <c r="AE30" s="12">
        <v>0</v>
      </c>
      <c r="AF30" s="13">
        <v>0</v>
      </c>
      <c r="AG30" s="13">
        <v>0</v>
      </c>
      <c r="AH30" s="13">
        <v>0</v>
      </c>
      <c r="AI30" s="26">
        <f t="shared" si="8"/>
        <v>290000</v>
      </c>
      <c r="AJ30" s="14">
        <v>290000</v>
      </c>
      <c r="AK30" s="14">
        <v>1270000</v>
      </c>
      <c r="AL30" s="14">
        <v>850000</v>
      </c>
      <c r="AM30" s="12">
        <v>835000</v>
      </c>
      <c r="AN30" s="12">
        <v>910000</v>
      </c>
      <c r="AO30" s="12">
        <v>1755000</v>
      </c>
      <c r="AP30" s="12">
        <v>1540000</v>
      </c>
      <c r="AQ30" s="12">
        <v>420000</v>
      </c>
      <c r="AR30" s="26">
        <f t="shared" si="9"/>
        <v>7870000</v>
      </c>
      <c r="AS30" s="12">
        <v>0</v>
      </c>
      <c r="AT30" s="12">
        <v>0</v>
      </c>
      <c r="AU30" s="13">
        <v>0</v>
      </c>
      <c r="AV30" s="13">
        <v>0</v>
      </c>
      <c r="AW30" s="13">
        <v>0</v>
      </c>
      <c r="AX30" s="26">
        <f t="shared" si="10"/>
        <v>0</v>
      </c>
      <c r="AY30" s="14">
        <v>0</v>
      </c>
      <c r="AZ30" s="14">
        <v>400000</v>
      </c>
      <c r="BA30" s="14">
        <v>1687600</v>
      </c>
      <c r="BB30" s="12">
        <v>270000</v>
      </c>
      <c r="BC30" s="12">
        <v>0</v>
      </c>
      <c r="BD30" s="12">
        <v>0</v>
      </c>
      <c r="BE30" s="12">
        <v>0</v>
      </c>
      <c r="BF30" s="12">
        <v>0</v>
      </c>
      <c r="BG30" s="26">
        <f t="shared" si="15"/>
        <v>2357600</v>
      </c>
      <c r="BH30" s="14">
        <f t="shared" si="0"/>
        <v>640000</v>
      </c>
      <c r="BI30" s="14">
        <f t="shared" si="1"/>
        <v>7869997</v>
      </c>
      <c r="BJ30" s="14">
        <f t="shared" si="2"/>
        <v>9533400</v>
      </c>
      <c r="BK30" s="14">
        <f t="shared" si="3"/>
        <v>6445000</v>
      </c>
      <c r="BL30" s="14">
        <f t="shared" si="4"/>
        <v>14471500</v>
      </c>
      <c r="BM30" s="14">
        <f t="shared" si="11"/>
        <v>15253598</v>
      </c>
      <c r="BN30" s="14">
        <f t="shared" si="12"/>
        <v>13856245</v>
      </c>
      <c r="BO30" s="14">
        <f t="shared" si="13"/>
        <v>6584200</v>
      </c>
      <c r="BP30" s="26">
        <f t="shared" si="14"/>
        <v>74653940</v>
      </c>
    </row>
    <row r="31" spans="1:68">
      <c r="A31" s="14"/>
      <c r="B31" s="18" t="s">
        <v>33</v>
      </c>
      <c r="C31" s="23">
        <f>SUM(C4:C30)</f>
        <v>5115000</v>
      </c>
      <c r="D31" s="23">
        <f t="shared" ref="D31:I31" si="16">SUM(D4:D30)</f>
        <v>31213052</v>
      </c>
      <c r="E31" s="23">
        <f t="shared" si="16"/>
        <v>33449181</v>
      </c>
      <c r="F31" s="23">
        <f t="shared" si="16"/>
        <v>16926000</v>
      </c>
      <c r="G31" s="23">
        <f t="shared" si="16"/>
        <v>12376000</v>
      </c>
      <c r="H31" s="23">
        <f t="shared" si="16"/>
        <v>15406301</v>
      </c>
      <c r="I31" s="23">
        <f t="shared" si="16"/>
        <v>15250735</v>
      </c>
      <c r="J31" s="23">
        <f>SUM(J4:J30)</f>
        <v>8049611</v>
      </c>
      <c r="K31" s="26">
        <f t="shared" si="5"/>
        <v>137785880</v>
      </c>
      <c r="L31" s="23">
        <f t="shared" ref="L31:R31" si="17">SUM(L4:L30)</f>
        <v>5265000</v>
      </c>
      <c r="M31" s="23">
        <f t="shared" si="17"/>
        <v>62724231</v>
      </c>
      <c r="N31" s="23">
        <f t="shared" si="17"/>
        <v>47459700</v>
      </c>
      <c r="O31" s="23">
        <f t="shared" si="17"/>
        <v>28552500</v>
      </c>
      <c r="P31" s="23">
        <f t="shared" si="17"/>
        <v>19982000</v>
      </c>
      <c r="Q31" s="23">
        <f t="shared" si="17"/>
        <v>26529856</v>
      </c>
      <c r="R31" s="23">
        <f t="shared" si="17"/>
        <v>33952208</v>
      </c>
      <c r="S31" s="23">
        <f t="shared" ref="S31" si="18">SUM(S4:S30)</f>
        <v>15918750</v>
      </c>
      <c r="T31" s="26">
        <f t="shared" si="6"/>
        <v>240384245</v>
      </c>
      <c r="U31" s="23">
        <f t="shared" ref="U31:X31" si="19">SUM(U4:U30)</f>
        <v>29535500</v>
      </c>
      <c r="V31" s="23">
        <f t="shared" si="19"/>
        <v>42111500</v>
      </c>
      <c r="W31" s="23">
        <f t="shared" si="19"/>
        <v>57648170</v>
      </c>
      <c r="X31" s="23">
        <f t="shared" si="19"/>
        <v>57947176</v>
      </c>
      <c r="Y31" s="23">
        <f t="shared" ref="Y31" si="20">SUM(Y4:Y30)</f>
        <v>26251400</v>
      </c>
      <c r="Z31" s="26">
        <f t="shared" si="7"/>
        <v>213493746</v>
      </c>
      <c r="AA31" s="23">
        <f t="shared" ref="AA31:AP31" si="21">SUM(AA4:AA30)</f>
        <v>4060000</v>
      </c>
      <c r="AB31" s="23">
        <f t="shared" si="21"/>
        <v>24874479</v>
      </c>
      <c r="AC31" s="23">
        <f t="shared" si="21"/>
        <v>30501935</v>
      </c>
      <c r="AD31" s="23">
        <f t="shared" si="21"/>
        <v>11338000</v>
      </c>
      <c r="AE31" s="23">
        <f t="shared" si="21"/>
        <v>7805000</v>
      </c>
      <c r="AF31" s="23">
        <f t="shared" si="21"/>
        <v>12869000</v>
      </c>
      <c r="AG31" s="23">
        <f t="shared" si="21"/>
        <v>15301000</v>
      </c>
      <c r="AH31" s="23">
        <f t="shared" ref="AH31" si="22">SUM(AH4:AH30)</f>
        <v>9767000</v>
      </c>
      <c r="AI31" s="26">
        <f t="shared" si="8"/>
        <v>116516414</v>
      </c>
      <c r="AJ31" s="23">
        <f t="shared" si="21"/>
        <v>3480000</v>
      </c>
      <c r="AK31" s="23">
        <f t="shared" si="21"/>
        <v>36620000</v>
      </c>
      <c r="AL31" s="23">
        <f t="shared" si="21"/>
        <v>40371999</v>
      </c>
      <c r="AM31" s="23">
        <f t="shared" si="21"/>
        <v>18123500</v>
      </c>
      <c r="AN31" s="23">
        <f t="shared" si="21"/>
        <v>13675000</v>
      </c>
      <c r="AO31" s="23">
        <f t="shared" si="21"/>
        <v>31550000</v>
      </c>
      <c r="AP31" s="23">
        <f t="shared" si="21"/>
        <v>37320000</v>
      </c>
      <c r="AQ31" s="23">
        <f t="shared" ref="AQ31" si="23">SUM(AQ4:AQ30)</f>
        <v>17810000</v>
      </c>
      <c r="AR31" s="26">
        <f t="shared" si="9"/>
        <v>198950499</v>
      </c>
      <c r="AS31" s="23">
        <f t="shared" ref="AS31:AV31" si="24">SUM(AS4:AS30)</f>
        <v>7090000</v>
      </c>
      <c r="AT31" s="23">
        <f t="shared" si="24"/>
        <v>13055000</v>
      </c>
      <c r="AU31" s="23">
        <f t="shared" si="24"/>
        <v>23552500</v>
      </c>
      <c r="AV31" s="23">
        <f t="shared" si="24"/>
        <v>29248000</v>
      </c>
      <c r="AW31" s="23">
        <f t="shared" ref="AW31" si="25">SUM(AW4:AW30)</f>
        <v>16201000</v>
      </c>
      <c r="AX31" s="26">
        <f>SUM(AX4:AX30)</f>
        <v>89146500</v>
      </c>
      <c r="AY31" s="23">
        <f t="shared" ref="AY31:BE31" si="26">SUM(AY4:AY30)</f>
        <v>0</v>
      </c>
      <c r="AZ31" s="23">
        <f t="shared" si="26"/>
        <v>4682000</v>
      </c>
      <c r="BA31" s="23">
        <f t="shared" si="26"/>
        <v>11835750</v>
      </c>
      <c r="BB31" s="23">
        <f t="shared" si="26"/>
        <v>1463000</v>
      </c>
      <c r="BC31" s="23">
        <f t="shared" si="26"/>
        <v>0</v>
      </c>
      <c r="BD31" s="23">
        <f t="shared" si="26"/>
        <v>0</v>
      </c>
      <c r="BE31" s="23">
        <f t="shared" si="26"/>
        <v>266800</v>
      </c>
      <c r="BF31" s="23">
        <f t="shared" ref="BF31" si="27">SUM(BF4:BF30)</f>
        <v>0</v>
      </c>
      <c r="BG31" s="26">
        <f>SUM(BG4:BG30)</f>
        <v>18247550</v>
      </c>
      <c r="BH31" s="23">
        <f t="shared" ref="BH31:BN31" si="28">SUM(BH4:BH30)</f>
        <v>17920000</v>
      </c>
      <c r="BI31" s="23">
        <f t="shared" si="28"/>
        <v>160113762</v>
      </c>
      <c r="BJ31" s="23">
        <f t="shared" si="28"/>
        <v>163618565</v>
      </c>
      <c r="BK31" s="23">
        <f t="shared" si="28"/>
        <v>113028500</v>
      </c>
      <c r="BL31" s="23">
        <f t="shared" si="28"/>
        <v>109004500</v>
      </c>
      <c r="BM31" s="23">
        <f t="shared" si="28"/>
        <v>167555827</v>
      </c>
      <c r="BN31" s="23">
        <f t="shared" si="28"/>
        <v>189285919</v>
      </c>
      <c r="BO31" s="23">
        <f>SUM(BO4:BO30)</f>
        <v>93997761</v>
      </c>
      <c r="BP31" s="26">
        <f>SUM(BP4:BP30)</f>
        <v>1014524834</v>
      </c>
    </row>
    <row r="32" spans="1:68" s="44" customFormat="1">
      <c r="A32" s="42"/>
      <c r="B32" s="42" t="s">
        <v>57</v>
      </c>
      <c r="C32" s="42"/>
      <c r="D32" s="42"/>
      <c r="E32" s="42"/>
      <c r="F32" s="42"/>
      <c r="G32" s="43"/>
      <c r="H32" s="43">
        <v>5475198</v>
      </c>
      <c r="I32" s="43"/>
      <c r="J32" s="43"/>
      <c r="K32" s="43">
        <v>5475198</v>
      </c>
      <c r="L32" s="42"/>
      <c r="M32" s="42"/>
      <c r="N32" s="42"/>
      <c r="O32" s="42"/>
      <c r="P32" s="43"/>
      <c r="Q32" s="43">
        <v>8231288</v>
      </c>
      <c r="R32" s="43"/>
      <c r="S32" s="43"/>
      <c r="T32" s="43">
        <v>8231288</v>
      </c>
      <c r="U32" s="42"/>
      <c r="V32" s="43"/>
      <c r="W32" s="43">
        <v>13759935</v>
      </c>
      <c r="X32" s="43"/>
      <c r="Y32" s="43"/>
      <c r="Z32" s="43">
        <v>13759935</v>
      </c>
      <c r="AA32" s="42"/>
      <c r="AB32" s="42"/>
      <c r="AC32" s="42"/>
      <c r="AD32" s="42"/>
      <c r="AE32" s="43"/>
      <c r="AF32" s="43">
        <v>593847</v>
      </c>
      <c r="AG32" s="43"/>
      <c r="AH32" s="43"/>
      <c r="AI32" s="42">
        <v>593847</v>
      </c>
      <c r="AJ32" s="42"/>
      <c r="AK32" s="42"/>
      <c r="AL32" s="42"/>
      <c r="AM32" s="42"/>
      <c r="AN32" s="43"/>
      <c r="AO32" s="43">
        <v>702778</v>
      </c>
      <c r="AP32" s="43"/>
      <c r="AQ32" s="43"/>
      <c r="AR32" s="42">
        <v>702778</v>
      </c>
      <c r="AS32" s="42"/>
      <c r="AT32" s="43"/>
      <c r="AU32" s="43">
        <v>671559</v>
      </c>
      <c r="AV32" s="43"/>
      <c r="AW32" s="43"/>
      <c r="AX32" s="42">
        <v>671559</v>
      </c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>
        <f>H32+Q32+W32+AF32+AO32+AU32+BD32</f>
        <v>29434605</v>
      </c>
      <c r="BN32" s="42"/>
      <c r="BO32" s="42"/>
      <c r="BP32" s="44">
        <f>BM32</f>
        <v>29434605</v>
      </c>
    </row>
    <row r="33" spans="1:68" s="33" customFormat="1">
      <c r="A33" s="37"/>
      <c r="B33" s="37" t="s">
        <v>39</v>
      </c>
      <c r="C33" s="37"/>
      <c r="D33" s="37"/>
      <c r="E33" s="37"/>
      <c r="F33" s="37"/>
      <c r="G33" s="38"/>
      <c r="H33" s="38">
        <f>H31+H32</f>
        <v>20881499</v>
      </c>
      <c r="I33" s="38">
        <f>I31+I32</f>
        <v>15250735</v>
      </c>
      <c r="J33" s="38">
        <f>J31+J32</f>
        <v>8049611</v>
      </c>
      <c r="K33" s="38">
        <f>K31+K32</f>
        <v>143261078</v>
      </c>
      <c r="L33" s="37"/>
      <c r="M33" s="37"/>
      <c r="N33" s="37"/>
      <c r="O33" s="37"/>
      <c r="P33" s="38"/>
      <c r="Q33" s="38">
        <f>Q31+Q32</f>
        <v>34761144</v>
      </c>
      <c r="R33" s="38">
        <f>R31+R32</f>
        <v>33952208</v>
      </c>
      <c r="S33" s="38">
        <f>S31+S32</f>
        <v>15918750</v>
      </c>
      <c r="T33" s="38">
        <f>T31+T32</f>
        <v>248615533</v>
      </c>
      <c r="U33" s="37"/>
      <c r="V33" s="38"/>
      <c r="W33" s="38">
        <f>W31+W32</f>
        <v>71408105</v>
      </c>
      <c r="X33" s="38"/>
      <c r="Y33" s="38"/>
      <c r="Z33" s="38">
        <f>Z31+Z32</f>
        <v>227253681</v>
      </c>
      <c r="AA33" s="37"/>
      <c r="AB33" s="37"/>
      <c r="AC33" s="37"/>
      <c r="AD33" s="37"/>
      <c r="AE33" s="38"/>
      <c r="AF33" s="38">
        <f>AF31+AF32</f>
        <v>13462847</v>
      </c>
      <c r="AG33" s="38"/>
      <c r="AH33" s="38"/>
      <c r="AI33" s="37">
        <f>AI31+AI32</f>
        <v>117110261</v>
      </c>
      <c r="AJ33" s="37"/>
      <c r="AK33" s="37"/>
      <c r="AL33" s="37"/>
      <c r="AM33" s="37"/>
      <c r="AN33" s="38"/>
      <c r="AO33" s="38">
        <f>AO31+AO32</f>
        <v>32252778</v>
      </c>
      <c r="AP33" s="38"/>
      <c r="AQ33" s="38"/>
      <c r="AR33" s="37">
        <f>AR31+AR32</f>
        <v>199653277</v>
      </c>
      <c r="AS33" s="37"/>
      <c r="AT33" s="38"/>
      <c r="AU33" s="38">
        <f>AU31+AU32</f>
        <v>24224059</v>
      </c>
      <c r="AV33" s="38"/>
      <c r="AW33" s="38"/>
      <c r="AX33" s="37">
        <f>AX31+AX32</f>
        <v>89818059</v>
      </c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>
        <f>BM31+BM32</f>
        <v>196990432</v>
      </c>
      <c r="BN33" s="37"/>
      <c r="BO33" s="37"/>
      <c r="BP33" s="37">
        <f>BP31+BP32</f>
        <v>1043959439</v>
      </c>
    </row>
    <row r="34" spans="1:68">
      <c r="A34" s="60" t="s">
        <v>38</v>
      </c>
      <c r="B34" s="61"/>
      <c r="C34" s="20"/>
      <c r="D34" s="20"/>
      <c r="E34" s="20"/>
      <c r="F34" s="18"/>
      <c r="G34" s="45"/>
      <c r="H34" s="46"/>
      <c r="I34" s="47"/>
      <c r="J34" s="53" t="s">
        <v>77</v>
      </c>
      <c r="K34" s="40"/>
      <c r="L34" s="20"/>
      <c r="M34" s="20"/>
      <c r="N34" s="20"/>
      <c r="O34" s="18"/>
      <c r="P34" s="45"/>
      <c r="Q34" s="46"/>
      <c r="R34" s="47"/>
      <c r="S34" s="53" t="s">
        <v>77</v>
      </c>
      <c r="T34" s="14"/>
      <c r="U34" s="18"/>
      <c r="V34" s="28"/>
      <c r="W34" s="45"/>
      <c r="X34" s="50"/>
      <c r="Y34" s="53" t="s">
        <v>77</v>
      </c>
      <c r="Z34" s="14"/>
      <c r="AA34" s="20"/>
      <c r="AB34" s="20"/>
      <c r="AC34" s="20"/>
      <c r="AD34" s="18"/>
      <c r="AE34" s="28"/>
      <c r="AF34" s="30"/>
      <c r="AG34" s="50"/>
      <c r="AH34" s="54" t="s">
        <v>77</v>
      </c>
      <c r="AI34" s="14"/>
      <c r="AJ34" s="20"/>
      <c r="AK34" s="20"/>
      <c r="AL34" s="20"/>
      <c r="AM34" s="18"/>
      <c r="AN34" s="28"/>
      <c r="AO34" s="30"/>
      <c r="AP34" s="50"/>
      <c r="AQ34" s="54" t="s">
        <v>77</v>
      </c>
      <c r="AR34" s="20"/>
      <c r="AS34" s="18"/>
      <c r="AT34" s="28"/>
      <c r="AU34" s="30"/>
      <c r="AV34" s="50"/>
      <c r="AW34" s="54" t="s">
        <v>77</v>
      </c>
      <c r="AX34" s="14"/>
      <c r="AY34" s="20"/>
      <c r="AZ34" s="20"/>
      <c r="BA34" s="20"/>
      <c r="BB34" s="18"/>
      <c r="BC34" s="28"/>
      <c r="BD34" s="30"/>
      <c r="BE34" s="50"/>
      <c r="BF34" s="54" t="s">
        <v>77</v>
      </c>
      <c r="BG34" s="14"/>
      <c r="BH34" s="20"/>
      <c r="BI34" s="20"/>
      <c r="BJ34" s="20"/>
      <c r="BK34" s="18"/>
      <c r="BL34" s="28"/>
      <c r="BM34" s="30"/>
      <c r="BN34" s="47"/>
      <c r="BO34" s="49"/>
      <c r="BP34" s="54" t="s">
        <v>77</v>
      </c>
    </row>
    <row r="35" spans="1:68">
      <c r="B35" s="15" t="s">
        <v>63</v>
      </c>
      <c r="J35" s="15">
        <v>8049611</v>
      </c>
      <c r="S35" s="15">
        <v>15918750</v>
      </c>
      <c r="Y35" s="15">
        <v>26251400</v>
      </c>
      <c r="AH35" s="15">
        <v>9767000</v>
      </c>
      <c r="AQ35" s="15">
        <v>17810000</v>
      </c>
      <c r="AW35" s="15">
        <v>16201000</v>
      </c>
      <c r="BF35" s="15">
        <v>0</v>
      </c>
    </row>
    <row r="36" spans="1:68" ht="60.75" customHeight="1">
      <c r="H36" s="31" t="s">
        <v>52</v>
      </c>
      <c r="I36" s="39"/>
      <c r="J36" s="39">
        <f>J33-J35</f>
        <v>0</v>
      </c>
      <c r="Q36" s="31" t="s">
        <v>53</v>
      </c>
      <c r="R36" s="39"/>
      <c r="S36" s="39">
        <f>S33-S35</f>
        <v>0</v>
      </c>
      <c r="W36" s="31" t="s">
        <v>54</v>
      </c>
      <c r="X36" s="39"/>
      <c r="Y36" s="39">
        <f>Y31-Y35</f>
        <v>0</v>
      </c>
      <c r="AF36" s="31" t="s">
        <v>59</v>
      </c>
      <c r="AG36" s="39"/>
      <c r="AH36" s="39">
        <f>AH31-AH35</f>
        <v>0</v>
      </c>
      <c r="AN36" s="39"/>
      <c r="AO36" s="31" t="s">
        <v>58</v>
      </c>
      <c r="AP36" s="39"/>
      <c r="AQ36" s="39">
        <f>AQ31-AQ35</f>
        <v>0</v>
      </c>
      <c r="AU36" s="31" t="s">
        <v>60</v>
      </c>
      <c r="AV36" s="39"/>
      <c r="AW36" s="39">
        <f>AW31-AW35</f>
        <v>0</v>
      </c>
      <c r="BE36" s="39"/>
      <c r="BF36" s="39">
        <f>BF31-BF35</f>
        <v>0</v>
      </c>
    </row>
  </sheetData>
  <mergeCells count="12">
    <mergeCell ref="A1:BP1"/>
    <mergeCell ref="BH2:BP2"/>
    <mergeCell ref="A34:B34"/>
    <mergeCell ref="A2:A3"/>
    <mergeCell ref="B2:B3"/>
    <mergeCell ref="C2:K2"/>
    <mergeCell ref="AJ2:AR2"/>
    <mergeCell ref="AA2:AI2"/>
    <mergeCell ref="L2:T2"/>
    <mergeCell ref="U2:Z2"/>
    <mergeCell ref="AS2:AX2"/>
    <mergeCell ref="AY2:B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All Years</vt:lpstr>
      <vt:lpstr>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Jasvinder Pal Singh</dc:creator>
  <cp:lastModifiedBy>Windows User</cp:lastModifiedBy>
  <cp:lastPrinted>2021-08-31T06:58:58Z</cp:lastPrinted>
  <dcterms:created xsi:type="dcterms:W3CDTF">2018-12-26T11:08:22Z</dcterms:created>
  <dcterms:modified xsi:type="dcterms:W3CDTF">2022-11-11T08:53:25Z</dcterms:modified>
</cp:coreProperties>
</file>